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riel\Atom\Prislistor\Ariel prislista 2024\Atom R\"/>
    </mc:Choice>
  </mc:AlternateContent>
  <workbookProtection workbookAlgorithmName="SHA-512" workbookHashValue="na+RNkxqj5EYdow0TFDkc2Gipcwm9BU1+VBSIPDTVa8/ZQofOompfX64vYsqoK+8iMjZfJxlKnWkAVVTiG3wIg==" workbookSaltValue="vVwvuPCm1NAgbxeTL17MHw==" workbookSpinCount="100000" lockStructure="1"/>
  <bookViews>
    <workbookView showSheetTabs="0" xWindow="30516" yWindow="672" windowWidth="22728" windowHeight="13488"/>
  </bookViews>
  <sheets>
    <sheet name="Prices" sheetId="1" r:id="rId1"/>
  </sheets>
  <definedNames>
    <definedName name="_xlnm.Print_Area" localSheetId="0">Prices!$F$1:$P$142</definedName>
    <definedName name="_xlnm.Print_Titles" localSheetId="0">Prices!$1:$7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4" i="1" l="1"/>
  <c r="L139" i="1"/>
  <c r="K139" i="1"/>
  <c r="J139" i="1"/>
  <c r="P141" i="1"/>
  <c r="O141" i="1"/>
  <c r="L141" i="1"/>
  <c r="K141" i="1"/>
  <c r="J141" i="1"/>
  <c r="O140" i="1"/>
  <c r="K140" i="1" s="1"/>
  <c r="J140" i="1"/>
  <c r="O139" i="1"/>
  <c r="P139" i="1" s="1"/>
  <c r="P140" i="1" l="1"/>
  <c r="L140" i="1" s="1"/>
  <c r="L39" i="1" l="1"/>
  <c r="K39" i="1"/>
  <c r="J39" i="1"/>
  <c r="O39" i="1"/>
  <c r="P39" i="1" s="1"/>
  <c r="L37" i="1" l="1"/>
  <c r="K37" i="1"/>
  <c r="J37" i="1"/>
  <c r="O37" i="1"/>
  <c r="P37" i="1" s="1"/>
  <c r="L51" i="1"/>
  <c r="K51" i="1"/>
  <c r="J51" i="1"/>
  <c r="L29" i="1"/>
  <c r="K29" i="1"/>
  <c r="J29" i="1"/>
  <c r="L25" i="1"/>
  <c r="K25" i="1"/>
  <c r="J25" i="1"/>
  <c r="J19" i="1"/>
  <c r="K19" i="1"/>
  <c r="L19" i="1"/>
  <c r="O19" i="1"/>
  <c r="P19" i="1" s="1"/>
  <c r="O43" i="1"/>
  <c r="P43" i="1" s="1"/>
  <c r="L43" i="1"/>
  <c r="K43" i="1"/>
  <c r="J43" i="1"/>
  <c r="O20" i="1" l="1"/>
  <c r="P20" i="1" s="1"/>
  <c r="L20" i="1"/>
  <c r="K20" i="1"/>
  <c r="J20" i="1"/>
  <c r="O18" i="1"/>
  <c r="P18" i="1" s="1"/>
  <c r="L18" i="1"/>
  <c r="K18" i="1"/>
  <c r="J18" i="1"/>
  <c r="L17" i="1"/>
  <c r="K17" i="1"/>
  <c r="J17" i="1"/>
  <c r="L113" i="1"/>
  <c r="K113" i="1"/>
  <c r="J113" i="1"/>
  <c r="L125" i="1"/>
  <c r="L128" i="1"/>
  <c r="K125" i="1"/>
  <c r="J125" i="1"/>
  <c r="J109" i="1"/>
  <c r="O109" i="1"/>
  <c r="P109" i="1" s="1"/>
  <c r="K109" i="1"/>
  <c r="L109" i="1"/>
  <c r="J133" i="1"/>
  <c r="O133" i="1"/>
  <c r="P133" i="1" s="1"/>
  <c r="K133" i="1"/>
  <c r="L133" i="1"/>
  <c r="O81" i="1"/>
  <c r="P81" i="1" s="1"/>
  <c r="L81" i="1" s="1"/>
  <c r="J81" i="1"/>
  <c r="O82" i="1"/>
  <c r="P82" i="1" s="1"/>
  <c r="L82" i="1"/>
  <c r="K82" i="1"/>
  <c r="J82" i="1"/>
  <c r="O113" i="1"/>
  <c r="P113" i="1" s="1"/>
  <c r="L112" i="1"/>
  <c r="K112" i="1"/>
  <c r="J112" i="1"/>
  <c r="L124" i="1"/>
  <c r="K124" i="1"/>
  <c r="J124" i="1"/>
  <c r="L91" i="1"/>
  <c r="K91" i="1"/>
  <c r="J91" i="1"/>
  <c r="O89" i="1"/>
  <c r="P89" i="1" s="1"/>
  <c r="L89" i="1"/>
  <c r="K89" i="1"/>
  <c r="J89" i="1"/>
  <c r="O84" i="1"/>
  <c r="P84" i="1" s="1"/>
  <c r="L84" i="1" s="1"/>
  <c r="J84" i="1"/>
  <c r="O76" i="1"/>
  <c r="P76" i="1" s="1"/>
  <c r="L76" i="1"/>
  <c r="K76" i="1"/>
  <c r="J76" i="1"/>
  <c r="O73" i="1"/>
  <c r="P73" i="1" s="1"/>
  <c r="L73" i="1"/>
  <c r="K73" i="1"/>
  <c r="J73" i="1"/>
  <c r="O70" i="1"/>
  <c r="P70" i="1" s="1"/>
  <c r="L70" i="1" s="1"/>
  <c r="J70" i="1"/>
  <c r="O51" i="1"/>
  <c r="P51" i="1" s="1"/>
  <c r="O25" i="1"/>
  <c r="P25" i="1" s="1"/>
  <c r="O29" i="1"/>
  <c r="P29" i="1" s="1"/>
  <c r="O35" i="1"/>
  <c r="P35" i="1" s="1"/>
  <c r="L35" i="1" s="1"/>
  <c r="K35" i="1"/>
  <c r="J35" i="1"/>
  <c r="L94" i="1"/>
  <c r="L95" i="1"/>
  <c r="L96" i="1"/>
  <c r="J96" i="1"/>
  <c r="O96" i="1"/>
  <c r="P96" i="1" s="1"/>
  <c r="K96" i="1"/>
  <c r="J95" i="1"/>
  <c r="O95" i="1"/>
  <c r="P95" i="1" s="1"/>
  <c r="K95" i="1"/>
  <c r="J94" i="1"/>
  <c r="O94" i="1"/>
  <c r="P94" i="1" s="1"/>
  <c r="K94" i="1"/>
  <c r="J38" i="1"/>
  <c r="O38" i="1"/>
  <c r="P38" i="1" s="1"/>
  <c r="K38" i="1"/>
  <c r="L38" i="1"/>
  <c r="K81" i="1" l="1"/>
  <c r="K70" i="1"/>
  <c r="K84" i="1"/>
  <c r="J26" i="1"/>
  <c r="O26" i="1"/>
  <c r="P26" i="1" s="1"/>
  <c r="K26" i="1"/>
  <c r="L26" i="1"/>
  <c r="J21" i="1" l="1"/>
  <c r="J30" i="1"/>
  <c r="J32" i="1"/>
  <c r="J33" i="1"/>
  <c r="J31" i="1"/>
  <c r="J23" i="1"/>
  <c r="J27" i="1"/>
  <c r="J22" i="1"/>
  <c r="J36" i="1"/>
  <c r="J40" i="1"/>
  <c r="J41" i="1"/>
  <c r="J42" i="1"/>
  <c r="J44" i="1"/>
  <c r="J45" i="1"/>
  <c r="J46" i="1"/>
  <c r="J47" i="1"/>
  <c r="J48" i="1"/>
  <c r="J49" i="1"/>
  <c r="J50" i="1"/>
  <c r="J53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16" i="1"/>
  <c r="J117" i="1"/>
  <c r="J118" i="1"/>
  <c r="J119" i="1"/>
  <c r="J120" i="1"/>
  <c r="J121" i="1"/>
  <c r="J122" i="1"/>
  <c r="J123" i="1"/>
  <c r="J67" i="1"/>
  <c r="J68" i="1"/>
  <c r="J69" i="1"/>
  <c r="J71" i="1"/>
  <c r="J72" i="1"/>
  <c r="J74" i="1"/>
  <c r="J75" i="1"/>
  <c r="J104" i="1"/>
  <c r="J78" i="1"/>
  <c r="J80" i="1"/>
  <c r="J85" i="1"/>
  <c r="J83" i="1"/>
  <c r="J86" i="1"/>
  <c r="J87" i="1"/>
  <c r="J88" i="1"/>
  <c r="J90" i="1"/>
  <c r="J114" i="1"/>
  <c r="J115" i="1"/>
  <c r="J92" i="1"/>
  <c r="J93" i="1"/>
  <c r="J97" i="1"/>
  <c r="J98" i="1"/>
  <c r="J99" i="1"/>
  <c r="J100" i="1"/>
  <c r="J101" i="1"/>
  <c r="J102" i="1"/>
  <c r="J103" i="1"/>
  <c r="J108" i="1"/>
  <c r="J105" i="1"/>
  <c r="J106" i="1"/>
  <c r="J107" i="1"/>
  <c r="J128" i="1"/>
  <c r="J129" i="1"/>
  <c r="J130" i="1"/>
  <c r="J127" i="1"/>
  <c r="J131" i="1"/>
  <c r="J132" i="1"/>
  <c r="J134" i="1"/>
  <c r="J135" i="1"/>
  <c r="J110" i="1"/>
  <c r="J136" i="1"/>
  <c r="J137" i="1"/>
  <c r="J138" i="1"/>
  <c r="K21" i="1"/>
  <c r="K30" i="1"/>
  <c r="K32" i="1"/>
  <c r="K33" i="1"/>
  <c r="K31" i="1"/>
  <c r="K23" i="1"/>
  <c r="K27" i="1"/>
  <c r="K22" i="1"/>
  <c r="K36" i="1"/>
  <c r="K40" i="1"/>
  <c r="K41" i="1"/>
  <c r="K42" i="1"/>
  <c r="K44" i="1"/>
  <c r="K45" i="1"/>
  <c r="K46" i="1"/>
  <c r="K47" i="1"/>
  <c r="K48" i="1"/>
  <c r="K49" i="1"/>
  <c r="K50" i="1"/>
  <c r="K53" i="1"/>
  <c r="K52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116" i="1"/>
  <c r="K117" i="1"/>
  <c r="K119" i="1"/>
  <c r="K120" i="1"/>
  <c r="K121" i="1"/>
  <c r="K122" i="1"/>
  <c r="K123" i="1"/>
  <c r="K67" i="1"/>
  <c r="K68" i="1"/>
  <c r="K69" i="1"/>
  <c r="K71" i="1"/>
  <c r="K72" i="1"/>
  <c r="K74" i="1"/>
  <c r="K75" i="1"/>
  <c r="K104" i="1"/>
  <c r="K78" i="1"/>
  <c r="K80" i="1"/>
  <c r="K83" i="1"/>
  <c r="K86" i="1"/>
  <c r="K87" i="1"/>
  <c r="K88" i="1"/>
  <c r="K90" i="1"/>
  <c r="K114" i="1"/>
  <c r="K115" i="1"/>
  <c r="K92" i="1"/>
  <c r="K93" i="1"/>
  <c r="K97" i="1"/>
  <c r="K98" i="1"/>
  <c r="K99" i="1"/>
  <c r="K100" i="1"/>
  <c r="K101" i="1"/>
  <c r="K102" i="1"/>
  <c r="K103" i="1"/>
  <c r="K108" i="1"/>
  <c r="K105" i="1"/>
  <c r="K106" i="1"/>
  <c r="K107" i="1"/>
  <c r="K128" i="1"/>
  <c r="K129" i="1"/>
  <c r="K130" i="1"/>
  <c r="K127" i="1"/>
  <c r="K131" i="1"/>
  <c r="K132" i="1"/>
  <c r="K135" i="1"/>
  <c r="K110" i="1"/>
  <c r="K136" i="1"/>
  <c r="K137" i="1"/>
  <c r="L21" i="1"/>
  <c r="L30" i="1"/>
  <c r="L32" i="1"/>
  <c r="L33" i="1"/>
  <c r="L31" i="1"/>
  <c r="L23" i="1"/>
  <c r="L27" i="1"/>
  <c r="L22" i="1"/>
  <c r="L36" i="1"/>
  <c r="L40" i="1"/>
  <c r="L41" i="1"/>
  <c r="L42" i="1"/>
  <c r="L44" i="1"/>
  <c r="L45" i="1"/>
  <c r="L46" i="1"/>
  <c r="L47" i="1"/>
  <c r="L48" i="1"/>
  <c r="L49" i="1"/>
  <c r="L50" i="1"/>
  <c r="L53" i="1"/>
  <c r="L52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116" i="1"/>
  <c r="L117" i="1"/>
  <c r="L119" i="1"/>
  <c r="L120" i="1"/>
  <c r="L121" i="1"/>
  <c r="L122" i="1"/>
  <c r="L123" i="1"/>
  <c r="L67" i="1"/>
  <c r="L68" i="1"/>
  <c r="L69" i="1"/>
  <c r="L71" i="1"/>
  <c r="L72" i="1"/>
  <c r="L74" i="1"/>
  <c r="L75" i="1"/>
  <c r="L104" i="1"/>
  <c r="L78" i="1"/>
  <c r="L80" i="1"/>
  <c r="L83" i="1"/>
  <c r="L86" i="1"/>
  <c r="L87" i="1"/>
  <c r="L88" i="1"/>
  <c r="L90" i="1"/>
  <c r="L114" i="1"/>
  <c r="L115" i="1"/>
  <c r="L92" i="1"/>
  <c r="L93" i="1"/>
  <c r="L97" i="1"/>
  <c r="L98" i="1"/>
  <c r="L99" i="1"/>
  <c r="L100" i="1"/>
  <c r="L101" i="1"/>
  <c r="L102" i="1"/>
  <c r="L103" i="1"/>
  <c r="L108" i="1"/>
  <c r="L105" i="1"/>
  <c r="L106" i="1"/>
  <c r="L107" i="1"/>
  <c r="L129" i="1"/>
  <c r="L130" i="1"/>
  <c r="L127" i="1"/>
  <c r="L131" i="1"/>
  <c r="L132" i="1"/>
  <c r="L134" i="1"/>
  <c r="L135" i="1"/>
  <c r="L110" i="1"/>
  <c r="L136" i="1"/>
  <c r="L137" i="1"/>
  <c r="J9" i="1" l="1"/>
  <c r="O27" i="1" l="1"/>
  <c r="P27" i="1" s="1"/>
  <c r="O47" i="1" l="1"/>
  <c r="P47" i="1" s="1"/>
  <c r="O78" i="1" l="1"/>
  <c r="P78" i="1" s="1"/>
  <c r="O57" i="1" l="1"/>
  <c r="P57" i="1" s="1"/>
  <c r="O66" i="1" l="1"/>
  <c r="P66" i="1" s="1"/>
  <c r="O64" i="1" l="1"/>
  <c r="P64" i="1" s="1"/>
  <c r="O63" i="1" l="1"/>
  <c r="P63" i="1" s="1"/>
  <c r="O65" i="1"/>
  <c r="P65" i="1" s="1"/>
  <c r="O62" i="1" l="1"/>
  <c r="P62" i="1" s="1"/>
  <c r="O61" i="1"/>
  <c r="P61" i="1" s="1"/>
  <c r="O60" i="1"/>
  <c r="P60" i="1" s="1"/>
  <c r="O59" i="1"/>
  <c r="P59" i="1" s="1"/>
  <c r="O122" i="1"/>
  <c r="P122" i="1" s="1"/>
  <c r="O121" i="1"/>
  <c r="P121" i="1" s="1"/>
  <c r="O120" i="1"/>
  <c r="P120" i="1" s="1"/>
  <c r="O119" i="1"/>
  <c r="P119" i="1" s="1"/>
  <c r="O118" i="1"/>
  <c r="P118" i="1" l="1"/>
  <c r="L118" i="1" s="1"/>
  <c r="K118" i="1"/>
  <c r="O71" i="1"/>
  <c r="P71" i="1" s="1"/>
  <c r="O72" i="1"/>
  <c r="P72" i="1" s="1"/>
  <c r="O100" i="1" l="1"/>
  <c r="P100" i="1" s="1"/>
  <c r="O33" i="1" l="1"/>
  <c r="P33" i="1" s="1"/>
  <c r="O40" i="1" l="1"/>
  <c r="P40" i="1" s="1"/>
  <c r="O101" i="1"/>
  <c r="P101" i="1" s="1"/>
  <c r="O102" i="1" l="1"/>
  <c r="P102" i="1" s="1"/>
  <c r="O103" i="1"/>
  <c r="P103" i="1" s="1"/>
  <c r="O128" i="1"/>
  <c r="P128" i="1" s="1"/>
  <c r="O129" i="1"/>
  <c r="P129" i="1" s="1"/>
  <c r="O45" i="1" l="1"/>
  <c r="P45" i="1" s="1"/>
  <c r="O44" i="1"/>
  <c r="P44" i="1" s="1"/>
  <c r="O135" i="1" l="1"/>
  <c r="P135" i="1" s="1"/>
  <c r="O134" i="1"/>
  <c r="P134" i="1" s="1"/>
  <c r="O105" i="1"/>
  <c r="P105" i="1" s="1"/>
  <c r="O115" i="1"/>
  <c r="P115" i="1" s="1"/>
  <c r="O41" i="1" l="1"/>
  <c r="P41" i="1" s="1"/>
  <c r="O48" i="1"/>
  <c r="P48" i="1" s="1"/>
  <c r="O49" i="1"/>
  <c r="P49" i="1" s="1"/>
  <c r="O53" i="1"/>
  <c r="P53" i="1" s="1"/>
  <c r="O52" i="1"/>
  <c r="P52" i="1" s="1"/>
  <c r="O55" i="1"/>
  <c r="P55" i="1" s="1"/>
  <c r="O56" i="1"/>
  <c r="P56" i="1" s="1"/>
  <c r="O123" i="1"/>
  <c r="P123" i="1" s="1"/>
  <c r="O68" i="1"/>
  <c r="P68" i="1" s="1"/>
  <c r="O69" i="1"/>
  <c r="P69" i="1" s="1"/>
  <c r="O74" i="1"/>
  <c r="P74" i="1" s="1"/>
  <c r="O75" i="1"/>
  <c r="P75" i="1" s="1"/>
  <c r="O104" i="1"/>
  <c r="P104" i="1" s="1"/>
  <c r="O85" i="1"/>
  <c r="O83" i="1"/>
  <c r="P83" i="1" s="1"/>
  <c r="O86" i="1"/>
  <c r="P86" i="1" s="1"/>
  <c r="O87" i="1"/>
  <c r="P87" i="1" s="1"/>
  <c r="O88" i="1"/>
  <c r="P88" i="1" s="1"/>
  <c r="O90" i="1"/>
  <c r="P90" i="1" s="1"/>
  <c r="O114" i="1"/>
  <c r="P114" i="1" s="1"/>
  <c r="O92" i="1"/>
  <c r="P92" i="1" s="1"/>
  <c r="O93" i="1"/>
  <c r="P93" i="1" s="1"/>
  <c r="O97" i="1"/>
  <c r="P97" i="1" s="1"/>
  <c r="O98" i="1"/>
  <c r="P98" i="1" s="1"/>
  <c r="O99" i="1"/>
  <c r="P99" i="1" s="1"/>
  <c r="O108" i="1"/>
  <c r="P108" i="1" s="1"/>
  <c r="O106" i="1"/>
  <c r="P106" i="1" s="1"/>
  <c r="O130" i="1"/>
  <c r="P130" i="1" s="1"/>
  <c r="O127" i="1"/>
  <c r="P127" i="1" s="1"/>
  <c r="O131" i="1"/>
  <c r="P131" i="1" s="1"/>
  <c r="O132" i="1"/>
  <c r="P132" i="1" s="1"/>
  <c r="O110" i="1"/>
  <c r="P110" i="1" s="1"/>
  <c r="O137" i="1"/>
  <c r="P137" i="1" s="1"/>
  <c r="O138" i="1"/>
  <c r="K138" i="1" s="1"/>
  <c r="O31" i="1"/>
  <c r="P31" i="1" s="1"/>
  <c r="O22" i="1"/>
  <c r="P22" i="1" s="1"/>
  <c r="O32" i="1"/>
  <c r="P32" i="1" s="1"/>
  <c r="O30" i="1"/>
  <c r="P30" i="1" s="1"/>
  <c r="P85" i="1" l="1"/>
  <c r="L85" i="1" s="1"/>
  <c r="K85" i="1"/>
  <c r="P138" i="1"/>
  <c r="L138" i="1" s="1"/>
  <c r="O23" i="1"/>
  <c r="P23" i="1" s="1"/>
  <c r="O9" i="1"/>
  <c r="K9" i="1" l="1"/>
  <c r="K142" i="1" s="1"/>
  <c r="P9" i="1"/>
  <c r="L9" i="1" s="1"/>
  <c r="J142" i="1"/>
  <c r="L142" i="1" l="1"/>
</calcChain>
</file>

<file path=xl/sharedStrings.xml><?xml version="1.0" encoding="utf-8"?>
<sst xmlns="http://schemas.openxmlformats.org/spreadsheetml/2006/main" count="172" uniqueCount="155">
  <si>
    <t>Locking Fuel Cap</t>
  </si>
  <si>
    <t>VAT</t>
  </si>
  <si>
    <t>Total</t>
  </si>
  <si>
    <t>Quick Release Steering Wheel</t>
  </si>
  <si>
    <t>High-Level Brake Light</t>
  </si>
  <si>
    <t>Ambidextrous Chassis</t>
  </si>
  <si>
    <t>Painted Bodywork</t>
  </si>
  <si>
    <t>Options - Brakes</t>
  </si>
  <si>
    <t>Options - Other / Cosmetic / Misc</t>
  </si>
  <si>
    <t>Options - Legal / On the Road</t>
  </si>
  <si>
    <t>UK</t>
  </si>
  <si>
    <t>Selection</t>
  </si>
  <si>
    <t>Race</t>
  </si>
  <si>
    <t>Road</t>
  </si>
  <si>
    <t>Track</t>
  </si>
  <si>
    <t>-</t>
  </si>
  <si>
    <t>To change the auto selection place the quantity required against the required options and they will be selected together.</t>
  </si>
  <si>
    <t>Clear All</t>
  </si>
  <si>
    <t>Carbon Fibre Mudguard Set</t>
  </si>
  <si>
    <t>Carbon Fibre Instrument Panel</t>
  </si>
  <si>
    <t>Carbon Fibre Aerofoil Front and Mounts</t>
  </si>
  <si>
    <t>Carbon Fibre Aerofoil Rear and Mounts</t>
  </si>
  <si>
    <t>Base Car</t>
  </si>
  <si>
    <t>Bluetooth Intercom system</t>
  </si>
  <si>
    <t>Options - Suspension</t>
  </si>
  <si>
    <t>Options - Steering</t>
  </si>
  <si>
    <t>Options - Dampers</t>
  </si>
  <si>
    <t>Cockpit Adjustable Remote Brake Bias</t>
  </si>
  <si>
    <t>Options - Track Day / Race</t>
  </si>
  <si>
    <t>12v. Auxillary feed with Cigarette Lighter Type Socket</t>
  </si>
  <si>
    <t>Indoor Stretch Fleece Car Cover</t>
  </si>
  <si>
    <t>Outdoor Showerproof Car Cover</t>
  </si>
  <si>
    <t>Battery Optimiser/Trickle Charger</t>
  </si>
  <si>
    <t>Competition Quick Steering Rack</t>
  </si>
  <si>
    <t>Fire Extinguisher (Stand Alone) - Road/Track Day Use</t>
  </si>
  <si>
    <t>Alternative Colour Powder Coat Chassis</t>
  </si>
  <si>
    <t>POA</t>
  </si>
  <si>
    <t>Machined Aluminium Wing Mirror Set</t>
  </si>
  <si>
    <t>Bolted in Full Roll-Over Bar - Road/Track Day Use</t>
  </si>
  <si>
    <t xml:space="preserve">V Type Crutch Strap for 3" Seat Belts/Harnesses (each side) </t>
  </si>
  <si>
    <t>Sports Exhaust Silencer (as well as standard silencer as spare)</t>
  </si>
  <si>
    <t>Baffled Engine Oil Sump</t>
  </si>
  <si>
    <t>Silver/Gunmetal/Gloss Black/Titanium Powder Coat Chassis</t>
  </si>
  <si>
    <t>Side Panels</t>
  </si>
  <si>
    <t>Fire Extinguisher Kit Plumbed In - Race Use</t>
  </si>
  <si>
    <t>Fitted TomTom Rider550 World GPS</t>
  </si>
  <si>
    <t>Race Needle Roller Bellcranks</t>
  </si>
  <si>
    <t>Alternative Colour Wheels</t>
  </si>
  <si>
    <t xml:space="preserve">Lightweight Flywheel </t>
  </si>
  <si>
    <t>3 Stage Variable Turbo Boost Controller</t>
  </si>
  <si>
    <t>Chromoly Adjustable Camber Aerofoil Wishbones and Pushrods</t>
  </si>
  <si>
    <t>Roadside Temporary Puncture Repair Kit</t>
  </si>
  <si>
    <t>Black Brake and Clutch Lines with Stainless Steel Fittings</t>
  </si>
  <si>
    <t>Polished Sports Exhaust Silencer (as well as standard silencer as spare)</t>
  </si>
  <si>
    <t>Polishing of Complete Exhaust System</t>
  </si>
  <si>
    <t>Track Day Lap Timing</t>
  </si>
  <si>
    <t>Track Day Lap Timing with Brake Pressure Overlay on Video</t>
  </si>
  <si>
    <t>Reversing Camera System</t>
  </si>
  <si>
    <t>Options - Body/Colours</t>
  </si>
  <si>
    <t>Options - Seat Belts / Safety Harnesses</t>
  </si>
  <si>
    <t>Battery Master Cut-Off Switch Kit</t>
  </si>
  <si>
    <t>Welded in Full Roll Cage - Race Use</t>
  </si>
  <si>
    <t>Towing Eye Kit Rear Road/Track Day Use (1 x hook)</t>
  </si>
  <si>
    <t>Towing Eye Kit Rear Race Use (2 x straps)</t>
  </si>
  <si>
    <t>Towing Eye Kit Front Race Use (2 x straps)</t>
  </si>
  <si>
    <t>Towing Eye Kit Front Road/Track Day Use (1 x hook)</t>
  </si>
  <si>
    <t>Locking Wheel Nut Set</t>
  </si>
  <si>
    <t xml:space="preserve">Ohlins TTX 3 Way Adj. Inline Remote Reservoir Dampers </t>
  </si>
  <si>
    <t>Individual Carbon Fibre seats B4 - Small/Medium Sized Occupant (per seat)</t>
  </si>
  <si>
    <t>Individual Carbon Fibre seats B6 - Medium Sized Occupant (per seat)</t>
  </si>
  <si>
    <t>Spare Sets of Wheels and Tyres</t>
  </si>
  <si>
    <t>Manual Gearbox Uprated Gear Shift Cable Bushings</t>
  </si>
  <si>
    <t>UK Road Tax + UK Registration</t>
  </si>
  <si>
    <t>Autotrac Tracker (Insurance approved)</t>
  </si>
  <si>
    <t>Quadlock phone mount inc. case</t>
  </si>
  <si>
    <t>Quadlock phone mount with USB inc. case</t>
  </si>
  <si>
    <t>Quadlock phone mount with wireless charging inc. case (Please check compatibility)</t>
  </si>
  <si>
    <t>IVA Test - required for UK Registration</t>
  </si>
  <si>
    <t>Options - Engine</t>
  </si>
  <si>
    <t>Options - Transmission</t>
  </si>
  <si>
    <t>Options - Exhaust</t>
  </si>
  <si>
    <t>AP Racing Brakes - 290mm 2 Piece Carbon Discs, 4 Pot Calipers, Track Pad</t>
  </si>
  <si>
    <t>Standard Bolt On Steering Wheel</t>
  </si>
  <si>
    <t>Options - Cooling</t>
  </si>
  <si>
    <t xml:space="preserve">Options - Wheels &amp; Tyres </t>
  </si>
  <si>
    <t>Forged Alloy Wheel Set with Road Legal Track Tyres - Avon ZZR</t>
  </si>
  <si>
    <t>Forged Alloy Wheel Set with Road Tyres - Avon ZZS</t>
  </si>
  <si>
    <t>Forged Alloy Wheel Set with Road Legal Track Tyres - Yokohama A052</t>
  </si>
  <si>
    <t>Carbon Wheel Set with Road Tyres - Avon ZZS</t>
  </si>
  <si>
    <t>Carbon Wheel Set with Road Legal Track Tyres - Avon ZZR</t>
  </si>
  <si>
    <t>Carbon Wheel Set with Road Legal Track Tyres - Yokohama A052</t>
  </si>
  <si>
    <t>Standard Wing Mirror Set</t>
  </si>
  <si>
    <t>Standard Screen Panel With Aeroscreen</t>
  </si>
  <si>
    <t>Full Windscreen Instead Of Standard Screen</t>
  </si>
  <si>
    <t>Full Heated Windscreen Instead Of Standard Screen</t>
  </si>
  <si>
    <t>Options - Chassis</t>
  </si>
  <si>
    <t>Options - Seats</t>
  </si>
  <si>
    <t>Non-Locking Fuel Cap</t>
  </si>
  <si>
    <t>Black Wheel and Tyre Package - Avon ZZS</t>
  </si>
  <si>
    <t>Black Wheel and Track Day Tyre Package - Avon ZZR</t>
  </si>
  <si>
    <t>Black Wheel and Track Day Tyre Package - Yokohama A052</t>
  </si>
  <si>
    <t>Standard 6 Speed Manual Transmission Inc. Limited Slip Differential</t>
  </si>
  <si>
    <t>Stainless Steel Rod Ends</t>
  </si>
  <si>
    <t>Standard Rear Number Plate Panel</t>
  </si>
  <si>
    <t>Front Number Plate Bracket</t>
  </si>
  <si>
    <t>Price List 2023</t>
  </si>
  <si>
    <t>Emergency Towing Eye Kit Front</t>
  </si>
  <si>
    <t xml:space="preserve">Spare Standard Screen with Aeroscreen &amp; Bonnet </t>
  </si>
  <si>
    <t>Options - Accessories</t>
  </si>
  <si>
    <t>Passenger + clutch footrest (Left Hand Drive cars have only the passenger footrest)</t>
  </si>
  <si>
    <t>2" Seat Belt/Harness Pads (each side)</t>
  </si>
  <si>
    <t>2" Seat Belt/Harness With Alloy Chest Adjusters (each side)</t>
  </si>
  <si>
    <t>3" Seat Belt/Harness (each side)</t>
  </si>
  <si>
    <t>3" Seat Belt/Harness With Alloy Chest Adjusters (each side)</t>
  </si>
  <si>
    <t>3" Seat Belt/Harness Pads (each side)</t>
  </si>
  <si>
    <t>Standard 2" Seat Belt/Harness</t>
  </si>
  <si>
    <t>Carbon Fibre Body Set (Airbox &amp; Bonnet)</t>
  </si>
  <si>
    <t>Satin Black Powder Coat Chassis</t>
  </si>
  <si>
    <t>Standard Colour panels (Airbox &amp; Bonnet) - Red, Green, Blue, Yellow, Orange, Black or White</t>
  </si>
  <si>
    <t>Carbon Fibre Rear Fog Light/Reverse Light/Number Plate Tail Tidy</t>
  </si>
  <si>
    <t>Rear Fog Light/Reverse Light/Number Plate Tail Tidy</t>
  </si>
  <si>
    <t>Carbon Lamp Covers - front and rear</t>
  </si>
  <si>
    <t>Titanium Cosmetic Bolt and Dzus Fastener Kit (panels, steering wheel, tunnel bolts)</t>
  </si>
  <si>
    <t>12v. Auxiliary feed with double USB socket</t>
  </si>
  <si>
    <t>Standard GRP Seat - Textured Black (each side)</t>
  </si>
  <si>
    <t>Atom 4R - 400 BHP</t>
  </si>
  <si>
    <t>- Sports Catalytic Converter, Decat pipe + ECU reflash</t>
  </si>
  <si>
    <t>- AP Racing Brakes - 290mm 2 Piece Discs, 4 Pot Calipers, Track Pad</t>
  </si>
  <si>
    <t>Atom 4R Cooling Package Inc. Side Pods</t>
  </si>
  <si>
    <t>- Atom 4R Cooling Package Inc. Side Pods</t>
  </si>
  <si>
    <t>- Atom 4R Livery</t>
  </si>
  <si>
    <t>Options - Driver Assistance</t>
  </si>
  <si>
    <t>- Stainless Steel Fittings on Brake and Clutch Lines</t>
  </si>
  <si>
    <t>- Bilstein MDS 2 way Adjustable Dampers with 2 piece springs</t>
  </si>
  <si>
    <t>Bilstein MDS 2 way Adjustable Dampers with 2 piece springs - Road/Track Spring Rates</t>
  </si>
  <si>
    <t>Bilstein MDS 2 way Adjustable Dampers with 2 piece springs - Track Bias Spring Rates</t>
  </si>
  <si>
    <t>Base Spec Includes:</t>
  </si>
  <si>
    <t>AP Racing Brakes - 290mm 2 Piece Steel Discs, 4 Pot Calipers, Track Pad</t>
  </si>
  <si>
    <r>
      <t xml:space="preserve">6 Speed Sequential Gearbox + Paddle Operated Pneumatic Shift - Track Use Only - No Warranty </t>
    </r>
    <r>
      <rPr>
        <i/>
        <sz val="9"/>
        <rFont val="Tahoma"/>
        <family val="2"/>
      </rPr>
      <t>(Requires Lightweight Flywheel)</t>
    </r>
  </si>
  <si>
    <t>Standard Exhaust System Including Road Silencer - Twin Exit</t>
  </si>
  <si>
    <t>Standard Exhaust System Including Sports Silencer - Single Exit</t>
  </si>
  <si>
    <t>Adjustable Traction Control &amp; Launch Control - 7 Stage Adjustable</t>
  </si>
  <si>
    <r>
      <t>ABS System</t>
    </r>
    <r>
      <rPr>
        <i/>
        <sz val="10"/>
        <rFont val="Tahoma"/>
        <family val="2"/>
      </rPr>
      <t xml:space="preserve"> (Requires Traction Control)</t>
    </r>
    <r>
      <rPr>
        <sz val="10"/>
        <rFont val="Tahoma"/>
        <family val="2"/>
      </rPr>
      <t xml:space="preserve"> - 12 Stage Adjustable</t>
    </r>
  </si>
  <si>
    <t>Silver Brake and Clutch Lines with Stainless Steel Fittings</t>
  </si>
  <si>
    <t>Customs &amp; Shipping costs UK / Sweden</t>
  </si>
  <si>
    <t>Swe Registration</t>
  </si>
  <si>
    <t>Driving Event Sweden AB</t>
  </si>
  <si>
    <t>G3 Mantorp Park</t>
  </si>
  <si>
    <t>59597 Mantorp</t>
  </si>
  <si>
    <t>Sweden</t>
  </si>
  <si>
    <t>Contacts:</t>
  </si>
  <si>
    <t>info@drivingevent.com</t>
  </si>
  <si>
    <t>0046 (0)13 344 11 30</t>
  </si>
  <si>
    <t>VAT nr:</t>
  </si>
  <si>
    <t>SE556349-5828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</si>
</sst>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i/>
      <sz val="10"/>
      <color indexed="62"/>
      <name val="Tahoma"/>
      <family val="2"/>
    </font>
    <font>
      <b/>
      <sz val="10"/>
      <color indexed="62"/>
      <name val="Tahoma"/>
      <family val="2"/>
    </font>
    <font>
      <sz val="8"/>
      <color rgb="FF000000"/>
      <name val="Arial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9"/>
      <name val="Tahoma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7">
    <xf numFmtId="0" fontId="0" fillId="0" borderId="0" xfId="0"/>
    <xf numFmtId="49" fontId="3" fillId="0" borderId="5" xfId="0" applyNumberFormat="1" applyFont="1" applyBorder="1" applyAlignment="1">
      <alignment horizontal="left"/>
    </xf>
    <xf numFmtId="49" fontId="3" fillId="0" borderId="5" xfId="2" applyNumberFormat="1" applyFont="1" applyFill="1" applyBorder="1" applyAlignment="1">
      <alignment horizontal="left"/>
    </xf>
    <xf numFmtId="164" fontId="3" fillId="0" borderId="18" xfId="2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1" applyNumberFormat="1" applyFont="1" applyFill="1" applyAlignment="1">
      <alignment horizontal="center"/>
    </xf>
    <xf numFmtId="0" fontId="3" fillId="0" borderId="0" xfId="0" applyFont="1"/>
    <xf numFmtId="164" fontId="3" fillId="0" borderId="0" xfId="2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0" xfId="0" applyFont="1"/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0" fontId="2" fillId="0" borderId="4" xfId="0" applyFont="1" applyBorder="1"/>
    <xf numFmtId="164" fontId="3" fillId="0" borderId="2" xfId="2" applyFont="1" applyFill="1" applyBorder="1" applyAlignment="1">
      <alignment horizontal="right"/>
    </xf>
    <xf numFmtId="164" fontId="3" fillId="0" borderId="3" xfId="2" applyFont="1" applyFill="1" applyBorder="1" applyAlignment="1">
      <alignment horizontal="right"/>
    </xf>
    <xf numFmtId="0" fontId="8" fillId="0" borderId="1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2" fillId="0" borderId="0" xfId="1" applyNumberFormat="1" applyFont="1" applyFill="1" applyAlignment="1">
      <alignment horizontal="center" vertical="center"/>
    </xf>
    <xf numFmtId="164" fontId="2" fillId="0" borderId="1" xfId="2" applyFont="1" applyFill="1" applyBorder="1" applyAlignment="1">
      <alignment horizontal="center"/>
    </xf>
    <xf numFmtId="164" fontId="2" fillId="0" borderId="0" xfId="2" applyFont="1" applyFill="1" applyAlignment="1">
      <alignment horizontal="center"/>
    </xf>
    <xf numFmtId="164" fontId="2" fillId="0" borderId="4" xfId="2" applyFont="1" applyFill="1" applyBorder="1" applyAlignment="1">
      <alignment horizontal="center"/>
    </xf>
    <xf numFmtId="164" fontId="2" fillId="0" borderId="2" xfId="2" applyFont="1" applyFill="1" applyBorder="1" applyAlignment="1">
      <alignment horizontal="center"/>
    </xf>
    <xf numFmtId="164" fontId="2" fillId="0" borderId="3" xfId="2" applyFont="1" applyFill="1" applyBorder="1" applyAlignment="1">
      <alignment horizontal="center"/>
    </xf>
    <xf numFmtId="0" fontId="8" fillId="0" borderId="15" xfId="0" applyFont="1" applyBorder="1" applyAlignment="1" applyProtection="1">
      <alignment horizontal="center"/>
      <protection locked="0"/>
    </xf>
    <xf numFmtId="0" fontId="10" fillId="0" borderId="0" xfId="0" applyFont="1"/>
    <xf numFmtId="0" fontId="8" fillId="0" borderId="17" xfId="0" applyFont="1" applyBorder="1" applyAlignment="1" applyProtection="1">
      <alignment horizontal="center"/>
      <protection locked="0"/>
    </xf>
    <xf numFmtId="0" fontId="8" fillId="0" borderId="13" xfId="1" applyNumberFormat="1" applyFont="1" applyFill="1" applyBorder="1" applyAlignment="1" applyProtection="1">
      <alignment horizontal="center"/>
      <protection locked="0"/>
    </xf>
    <xf numFmtId="164" fontId="3" fillId="0" borderId="6" xfId="2" applyFont="1" applyFill="1" applyBorder="1" applyAlignment="1">
      <alignment horizontal="right"/>
    </xf>
    <xf numFmtId="164" fontId="3" fillId="0" borderId="7" xfId="2" applyFont="1" applyFill="1" applyBorder="1" applyAlignment="1">
      <alignment horizontal="right"/>
    </xf>
    <xf numFmtId="164" fontId="2" fillId="0" borderId="12" xfId="2" applyFont="1" applyFill="1" applyBorder="1" applyAlignment="1">
      <alignment horizontal="right"/>
    </xf>
    <xf numFmtId="0" fontId="3" fillId="0" borderId="7" xfId="0" applyFont="1" applyBorder="1"/>
    <xf numFmtId="164" fontId="3" fillId="0" borderId="8" xfId="2" applyFont="1" applyFill="1" applyBorder="1" applyAlignment="1">
      <alignment horizontal="right"/>
    </xf>
    <xf numFmtId="0" fontId="8" fillId="0" borderId="16" xfId="0" applyFont="1" applyBorder="1" applyAlignment="1" applyProtection="1">
      <alignment horizontal="center"/>
      <protection locked="0"/>
    </xf>
    <xf numFmtId="164" fontId="3" fillId="0" borderId="18" xfId="2" applyFont="1" applyFill="1" applyBorder="1" applyAlignment="1" applyProtection="1">
      <alignment horizontal="right"/>
      <protection locked="0"/>
    </xf>
    <xf numFmtId="0" fontId="8" fillId="0" borderId="16" xfId="2" applyNumberFormat="1" applyFont="1" applyFill="1" applyBorder="1" applyAlignment="1" applyProtection="1">
      <alignment horizontal="center"/>
      <protection locked="0"/>
    </xf>
    <xf numFmtId="164" fontId="3" fillId="0" borderId="0" xfId="2" applyFont="1" applyFill="1" applyAlignment="1">
      <alignment horizontal="center"/>
    </xf>
    <xf numFmtId="164" fontId="2" fillId="0" borderId="0" xfId="2" applyFont="1" applyFill="1"/>
    <xf numFmtId="164" fontId="3" fillId="0" borderId="7" xfId="2" applyFont="1" applyFill="1" applyBorder="1"/>
    <xf numFmtId="164" fontId="3" fillId="0" borderId="0" xfId="2" applyFont="1" applyFill="1"/>
    <xf numFmtId="164" fontId="11" fillId="0" borderId="0" xfId="2" applyFont="1" applyFill="1"/>
    <xf numFmtId="0" fontId="2" fillId="0" borderId="16" xfId="0" applyFont="1" applyBorder="1" applyAlignment="1" applyProtection="1">
      <alignment horizontal="center"/>
      <protection locked="0"/>
    </xf>
    <xf numFmtId="49" fontId="3" fillId="0" borderId="0" xfId="2" applyNumberFormat="1" applyFont="1" applyFill="1" applyAlignment="1">
      <alignment horizontal="left"/>
    </xf>
    <xf numFmtId="0" fontId="6" fillId="0" borderId="0" xfId="1" applyNumberFormat="1" applyFont="1" applyFill="1" applyAlignment="1">
      <alignment horizontal="center"/>
    </xf>
    <xf numFmtId="164" fontId="2" fillId="0" borderId="9" xfId="2" applyFont="1" applyFill="1" applyBorder="1"/>
    <xf numFmtId="164" fontId="2" fillId="0" borderId="10" xfId="2" applyFont="1" applyFill="1" applyBorder="1"/>
    <xf numFmtId="164" fontId="2" fillId="0" borderId="11" xfId="2" applyFont="1" applyFill="1" applyBorder="1"/>
    <xf numFmtId="0" fontId="2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164" fontId="10" fillId="0" borderId="0" xfId="2" applyFont="1" applyFill="1"/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164" fontId="3" fillId="0" borderId="18" xfId="2" applyFont="1" applyFill="1" applyBorder="1" applyAlignment="1" applyProtection="1">
      <alignment horizontal="center"/>
      <protection locked="0"/>
    </xf>
    <xf numFmtId="164" fontId="3" fillId="0" borderId="7" xfId="2" applyFont="1" applyFill="1" applyBorder="1" applyAlignment="1">
      <alignment horizontal="center"/>
    </xf>
    <xf numFmtId="164" fontId="3" fillId="0" borderId="8" xfId="2" applyFont="1" applyFill="1" applyBorder="1" applyAlignment="1">
      <alignment horizontal="center"/>
    </xf>
    <xf numFmtId="164" fontId="10" fillId="0" borderId="0" xfId="0" applyNumberFormat="1" applyFont="1"/>
    <xf numFmtId="10" fontId="10" fillId="0" borderId="0" xfId="3" applyNumberFormat="1" applyFont="1" applyFill="1"/>
    <xf numFmtId="49" fontId="3" fillId="0" borderId="5" xfId="0" quotePrefix="1" applyNumberFormat="1" applyFont="1" applyBorder="1" applyAlignment="1">
      <alignment horizontal="left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 wrapText="1"/>
    </xf>
    <xf numFmtId="0" fontId="8" fillId="0" borderId="13" xfId="1" applyNumberFormat="1" applyFont="1" applyFill="1" applyBorder="1" applyAlignment="1" applyProtection="1">
      <alignment horizontal="center" vertical="center"/>
      <protection locked="0"/>
    </xf>
    <xf numFmtId="164" fontId="3" fillId="0" borderId="6" xfId="2" applyFont="1" applyFill="1" applyBorder="1" applyAlignment="1">
      <alignment horizontal="right" vertical="center"/>
    </xf>
    <xf numFmtId="164" fontId="3" fillId="0" borderId="7" xfId="2" applyFont="1" applyFill="1" applyBorder="1" applyAlignment="1">
      <alignment horizontal="right" vertical="center"/>
    </xf>
    <xf numFmtId="164" fontId="2" fillId="0" borderId="12" xfId="2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4" fontId="3" fillId="0" borderId="18" xfId="2" applyFont="1" applyFill="1" applyBorder="1" applyAlignment="1" applyProtection="1">
      <alignment horizontal="right" vertical="center"/>
      <protection locked="0"/>
    </xf>
    <xf numFmtId="164" fontId="3" fillId="0" borderId="8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3" fillId="0" borderId="5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5" fillId="0" borderId="0" xfId="4"/>
    <xf numFmtId="164" fontId="3" fillId="0" borderId="0" xfId="2" applyFont="1" applyFill="1" applyAlignment="1">
      <alignment horizontal="left"/>
    </xf>
  </cellXfs>
  <cellStyles count="5">
    <cellStyle name="Hyperlänk" xfId="4" builtinId="8"/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</xdr:row>
          <xdr:rowOff>7620</xdr:rowOff>
        </xdr:from>
        <xdr:to>
          <xdr:col>0</xdr:col>
          <xdr:colOff>601980</xdr:colOff>
          <xdr:row>3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22860</xdr:rowOff>
        </xdr:from>
        <xdr:to>
          <xdr:col>0</xdr:col>
          <xdr:colOff>571500</xdr:colOff>
          <xdr:row>1</xdr:row>
          <xdr:rowOff>7620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New Row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579120</xdr:colOff>
          <xdr:row>0</xdr:row>
          <xdr:rowOff>22860</xdr:rowOff>
        </xdr:from>
        <xdr:to>
          <xdr:col>1</xdr:col>
          <xdr:colOff>502920</xdr:colOff>
          <xdr:row>1</xdr:row>
          <xdr:rowOff>7620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Del Row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457200</xdr:colOff>
      <xdr:row>1</xdr:row>
      <xdr:rowOff>104775</xdr:rowOff>
    </xdr:from>
    <xdr:to>
      <xdr:col>7</xdr:col>
      <xdr:colOff>2706089</xdr:colOff>
      <xdr:row>5</xdr:row>
      <xdr:rowOff>5625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76225"/>
          <a:ext cx="2248889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2857500</xdr:colOff>
      <xdr:row>2</xdr:row>
      <xdr:rowOff>38100</xdr:rowOff>
    </xdr:from>
    <xdr:to>
      <xdr:col>7</xdr:col>
      <xdr:colOff>5113196</xdr:colOff>
      <xdr:row>4</xdr:row>
      <xdr:rowOff>235200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81000"/>
          <a:ext cx="2255696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rivingevent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160"/>
  <sheetViews>
    <sheetView showGridLines="0" showZeros="0" tabSelected="1" topLeftCell="F1" zoomScaleNormal="100" workbookViewId="0">
      <pane ySplit="7" topLeftCell="A96" activePane="bottomLeft" state="frozen"/>
      <selection pane="bottomLeft" activeCell="I140" sqref="I140"/>
    </sheetView>
  </sheetViews>
  <sheetFormatPr defaultColWidth="9.109375" defaultRowHeight="13.2" x14ac:dyDescent="0.25"/>
  <cols>
    <col min="1" max="5" width="9.109375" style="4" hidden="1" customWidth="1"/>
    <col min="6" max="6" width="0.6640625" style="4" customWidth="1"/>
    <col min="7" max="7" width="4.5546875" style="6" customWidth="1"/>
    <col min="8" max="8" width="81" style="15" customWidth="1"/>
    <col min="9" max="9" width="7.6640625" style="8" customWidth="1"/>
    <col min="10" max="10" width="14.88671875" style="9" customWidth="1"/>
    <col min="11" max="11" width="14.33203125" style="9" customWidth="1"/>
    <col min="12" max="12" width="16" style="6" customWidth="1"/>
    <col min="13" max="13" width="1.109375" style="9" customWidth="1"/>
    <col min="14" max="14" width="13" style="10" customWidth="1"/>
    <col min="15" max="15" width="11.88671875" style="10" customWidth="1"/>
    <col min="16" max="16" width="12.6640625" style="10" customWidth="1"/>
    <col min="17" max="17" width="9.109375" style="9"/>
    <col min="18" max="18" width="10.5546875" style="30" bestFit="1" customWidth="1"/>
    <col min="19" max="21" width="9.109375" style="30"/>
    <col min="22" max="16384" width="9.109375" style="9"/>
  </cols>
  <sheetData>
    <row r="1" spans="1:25" ht="13.5" customHeight="1" x14ac:dyDescent="0.25">
      <c r="F1" s="5"/>
      <c r="H1" s="7"/>
    </row>
    <row r="2" spans="1:25" ht="13.5" customHeight="1" x14ac:dyDescent="0.25">
      <c r="F2" s="5"/>
      <c r="H2" s="7"/>
    </row>
    <row r="3" spans="1:25" ht="13.5" customHeight="1" x14ac:dyDescent="0.25">
      <c r="F3" s="5"/>
      <c r="H3" s="7"/>
    </row>
    <row r="4" spans="1:25" ht="13.5" customHeight="1" thickBot="1" x14ac:dyDescent="0.3">
      <c r="A4" s="78" t="s">
        <v>16</v>
      </c>
      <c r="B4" s="78"/>
      <c r="C4" s="78"/>
      <c r="D4" s="78"/>
      <c r="E4" s="78"/>
      <c r="F4" s="11"/>
      <c r="H4" s="7"/>
      <c r="W4" s="12"/>
      <c r="X4" s="12"/>
      <c r="Y4" s="12"/>
    </row>
    <row r="5" spans="1:25" ht="24" customHeight="1" x14ac:dyDescent="0.25">
      <c r="A5" s="78"/>
      <c r="B5" s="78"/>
      <c r="C5" s="78"/>
      <c r="D5" s="78"/>
      <c r="E5" s="78"/>
      <c r="F5" s="13"/>
      <c r="H5" s="14"/>
      <c r="J5" s="82" t="s">
        <v>11</v>
      </c>
      <c r="K5" s="83"/>
      <c r="L5" s="84"/>
      <c r="N5" s="79" t="s">
        <v>105</v>
      </c>
      <c r="O5" s="80"/>
      <c r="P5" s="81"/>
      <c r="W5" s="12"/>
      <c r="X5" s="12"/>
      <c r="Y5" s="12"/>
    </row>
    <row r="6" spans="1:25" ht="5.25" customHeight="1" x14ac:dyDescent="0.25">
      <c r="J6" s="16"/>
      <c r="L6" s="17"/>
      <c r="N6" s="18"/>
      <c r="P6" s="19"/>
      <c r="W6" s="12"/>
      <c r="X6" s="12"/>
      <c r="Y6" s="12"/>
    </row>
    <row r="7" spans="1:25" x14ac:dyDescent="0.25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17</v>
      </c>
      <c r="F7" s="21"/>
      <c r="H7" s="22"/>
      <c r="I7" s="23"/>
      <c r="J7" s="24" t="s">
        <v>10</v>
      </c>
      <c r="K7" s="25" t="s">
        <v>1</v>
      </c>
      <c r="L7" s="26" t="s">
        <v>2</v>
      </c>
      <c r="M7" s="21"/>
      <c r="N7" s="27" t="s">
        <v>10</v>
      </c>
      <c r="O7" s="25" t="s">
        <v>1</v>
      </c>
      <c r="P7" s="28" t="s">
        <v>2</v>
      </c>
      <c r="W7" s="12"/>
      <c r="X7" s="12"/>
      <c r="Y7" s="12"/>
    </row>
    <row r="8" spans="1:25" x14ac:dyDescent="0.25">
      <c r="A8" s="29"/>
      <c r="B8" s="29"/>
      <c r="C8" s="29"/>
      <c r="D8" s="29"/>
      <c r="E8" s="29"/>
      <c r="G8" s="6" t="s">
        <v>22</v>
      </c>
      <c r="J8" s="16"/>
      <c r="L8" s="17"/>
      <c r="N8" s="18"/>
      <c r="P8" s="19"/>
      <c r="R8" s="9"/>
      <c r="S8" s="9"/>
      <c r="T8" s="9"/>
      <c r="U8" s="9"/>
    </row>
    <row r="9" spans="1:25" x14ac:dyDescent="0.25">
      <c r="A9" s="31"/>
      <c r="B9" s="31"/>
      <c r="C9" s="31"/>
      <c r="D9" s="31"/>
      <c r="E9" s="31"/>
      <c r="H9" s="1" t="s">
        <v>125</v>
      </c>
      <c r="I9" s="32">
        <v>1</v>
      </c>
      <c r="J9" s="33">
        <f>IF($I9&gt;0, $N9*I9, "")</f>
        <v>64950</v>
      </c>
      <c r="K9" s="34">
        <f>IF($I9&gt;0, $O9*I9, "")</f>
        <v>12990</v>
      </c>
      <c r="L9" s="35">
        <f>IF($I9&gt;0, $P9*I9, "")</f>
        <v>77940</v>
      </c>
      <c r="M9" s="36"/>
      <c r="N9" s="3">
        <v>64950</v>
      </c>
      <c r="O9" s="34">
        <f>N9*20%</f>
        <v>12990</v>
      </c>
      <c r="P9" s="37">
        <f>SUM(N9:O9)</f>
        <v>77940</v>
      </c>
      <c r="R9" s="60"/>
      <c r="S9" s="61"/>
      <c r="V9" s="30"/>
    </row>
    <row r="10" spans="1:25" x14ac:dyDescent="0.25">
      <c r="A10" s="31"/>
      <c r="B10" s="31"/>
      <c r="C10" s="31"/>
      <c r="D10" s="31"/>
      <c r="E10" s="31"/>
      <c r="H10" s="1" t="s">
        <v>136</v>
      </c>
      <c r="I10" s="32"/>
      <c r="J10" s="33"/>
      <c r="K10" s="34"/>
      <c r="L10" s="35"/>
      <c r="M10" s="36"/>
      <c r="N10" s="3"/>
      <c r="O10" s="34"/>
      <c r="P10" s="37"/>
      <c r="R10" s="60"/>
      <c r="S10" s="61"/>
      <c r="V10" s="30"/>
    </row>
    <row r="11" spans="1:25" x14ac:dyDescent="0.25">
      <c r="A11" s="31"/>
      <c r="B11" s="31"/>
      <c r="C11" s="31"/>
      <c r="D11" s="31"/>
      <c r="E11" s="31"/>
      <c r="H11" s="62" t="s">
        <v>126</v>
      </c>
      <c r="I11" s="32"/>
      <c r="J11" s="33"/>
      <c r="K11" s="34"/>
      <c r="L11" s="35"/>
      <c r="M11" s="36"/>
      <c r="N11" s="3"/>
      <c r="O11" s="34"/>
      <c r="P11" s="37"/>
      <c r="R11" s="60"/>
      <c r="S11" s="61"/>
      <c r="V11" s="30"/>
    </row>
    <row r="12" spans="1:25" x14ac:dyDescent="0.25">
      <c r="A12" s="31"/>
      <c r="B12" s="31"/>
      <c r="C12" s="31"/>
      <c r="D12" s="31"/>
      <c r="E12" s="31"/>
      <c r="H12" s="62" t="s">
        <v>127</v>
      </c>
      <c r="I12" s="32"/>
      <c r="J12" s="33"/>
      <c r="K12" s="34"/>
      <c r="L12" s="35"/>
      <c r="M12" s="36"/>
      <c r="N12" s="3"/>
      <c r="O12" s="34"/>
      <c r="P12" s="37"/>
      <c r="R12" s="60"/>
      <c r="S12" s="61"/>
      <c r="V12" s="30"/>
    </row>
    <row r="13" spans="1:25" x14ac:dyDescent="0.25">
      <c r="A13" s="31"/>
      <c r="B13" s="31"/>
      <c r="C13" s="31"/>
      <c r="D13" s="31"/>
      <c r="E13" s="31"/>
      <c r="H13" s="62" t="s">
        <v>133</v>
      </c>
      <c r="I13" s="32"/>
      <c r="J13" s="33"/>
      <c r="K13" s="34"/>
      <c r="L13" s="35"/>
      <c r="M13" s="36"/>
      <c r="N13" s="3"/>
      <c r="O13" s="34"/>
      <c r="P13" s="37"/>
      <c r="R13" s="60"/>
      <c r="S13" s="61"/>
      <c r="V13" s="30"/>
    </row>
    <row r="14" spans="1:25" x14ac:dyDescent="0.25">
      <c r="A14" s="31"/>
      <c r="B14" s="31"/>
      <c r="C14" s="31"/>
      <c r="D14" s="31"/>
      <c r="E14" s="31"/>
      <c r="H14" s="62" t="s">
        <v>132</v>
      </c>
      <c r="I14" s="32"/>
      <c r="J14" s="33"/>
      <c r="K14" s="34"/>
      <c r="L14" s="35"/>
      <c r="M14" s="36"/>
      <c r="N14" s="3"/>
      <c r="O14" s="34"/>
      <c r="P14" s="37"/>
      <c r="R14" s="60"/>
      <c r="S14" s="61"/>
      <c r="V14" s="30"/>
    </row>
    <row r="15" spans="1:25" x14ac:dyDescent="0.25">
      <c r="A15" s="31"/>
      <c r="B15" s="31"/>
      <c r="C15" s="31"/>
      <c r="D15" s="31"/>
      <c r="E15" s="31"/>
      <c r="H15" s="62" t="s">
        <v>129</v>
      </c>
      <c r="I15" s="32"/>
      <c r="J15" s="33"/>
      <c r="K15" s="34"/>
      <c r="L15" s="35"/>
      <c r="M15" s="36"/>
      <c r="N15" s="3"/>
      <c r="O15" s="34"/>
      <c r="P15" s="37"/>
      <c r="R15" s="60"/>
      <c r="S15" s="61"/>
      <c r="V15" s="30"/>
    </row>
    <row r="16" spans="1:25" x14ac:dyDescent="0.25">
      <c r="A16" s="31"/>
      <c r="B16" s="31"/>
      <c r="C16" s="31"/>
      <c r="D16" s="31"/>
      <c r="E16" s="31"/>
      <c r="H16" s="62" t="s">
        <v>130</v>
      </c>
      <c r="I16" s="32"/>
      <c r="J16" s="33"/>
      <c r="K16" s="34"/>
      <c r="L16" s="35"/>
      <c r="M16" s="36"/>
      <c r="N16" s="3"/>
      <c r="O16" s="34"/>
      <c r="P16" s="37"/>
      <c r="R16" s="60"/>
      <c r="S16" s="61"/>
      <c r="V16" s="30"/>
    </row>
    <row r="17" spans="1:22" x14ac:dyDescent="0.25">
      <c r="A17" s="38"/>
      <c r="B17" s="38"/>
      <c r="C17" s="38"/>
      <c r="D17" s="38"/>
      <c r="E17" s="38"/>
      <c r="G17" s="6" t="s">
        <v>131</v>
      </c>
      <c r="H17" s="1"/>
      <c r="I17" s="32"/>
      <c r="J17" s="33" t="str">
        <f t="shared" ref="J17" si="0">IF($I17&gt;0, $N17*I17, "")</f>
        <v/>
      </c>
      <c r="K17" s="34" t="str">
        <f t="shared" ref="K17" si="1">IF($I17&gt;0, $O17*I17, "")</f>
        <v/>
      </c>
      <c r="L17" s="35" t="str">
        <f t="shared" ref="L17" si="2">IF($I17&gt;0, $P17*I17, "")</f>
        <v/>
      </c>
      <c r="M17" s="36"/>
      <c r="N17" s="3"/>
      <c r="O17" s="34"/>
      <c r="P17" s="37"/>
      <c r="V17" s="30"/>
    </row>
    <row r="18" spans="1:22" x14ac:dyDescent="0.25">
      <c r="A18" s="38"/>
      <c r="B18" s="38"/>
      <c r="C18" s="38"/>
      <c r="D18" s="38"/>
      <c r="E18" s="38"/>
      <c r="H18" s="1" t="s">
        <v>141</v>
      </c>
      <c r="I18" s="32"/>
      <c r="J18" s="33" t="str">
        <f>IF($I18&gt;0, $N18*I18, "")</f>
        <v/>
      </c>
      <c r="K18" s="34" t="str">
        <f>IF($I18&gt;0, $O18*I18, "")</f>
        <v/>
      </c>
      <c r="L18" s="35" t="str">
        <f>IF($I18&gt;0, $P18*I18, "")</f>
        <v/>
      </c>
      <c r="M18" s="36"/>
      <c r="N18" s="3">
        <v>1750</v>
      </c>
      <c r="O18" s="34">
        <f>N18*20%</f>
        <v>350</v>
      </c>
      <c r="P18" s="37">
        <f>SUM(N18:O18)</f>
        <v>2100</v>
      </c>
      <c r="V18" s="30"/>
    </row>
    <row r="19" spans="1:22" x14ac:dyDescent="0.25">
      <c r="A19" s="38"/>
      <c r="B19" s="38"/>
      <c r="C19" s="38"/>
      <c r="D19" s="38"/>
      <c r="E19" s="38"/>
      <c r="H19" s="1" t="s">
        <v>142</v>
      </c>
      <c r="I19" s="32"/>
      <c r="J19" s="33" t="str">
        <f>IF($I19&gt;0, $N19*I19, "")</f>
        <v/>
      </c>
      <c r="K19" s="34" t="str">
        <f>IF($I19&gt;0, $O19*I19, "")</f>
        <v/>
      </c>
      <c r="L19" s="35" t="str">
        <f>IF($I19&gt;0, $P19*I19, "")</f>
        <v/>
      </c>
      <c r="M19" s="36"/>
      <c r="N19" s="3">
        <v>9950</v>
      </c>
      <c r="O19" s="34">
        <f>N19*20%</f>
        <v>1990</v>
      </c>
      <c r="P19" s="37">
        <f>SUM(N19:O19)</f>
        <v>11940</v>
      </c>
      <c r="V19" s="30"/>
    </row>
    <row r="20" spans="1:22" x14ac:dyDescent="0.25">
      <c r="A20" s="38"/>
      <c r="B20" s="38"/>
      <c r="C20" s="38"/>
      <c r="D20" s="38"/>
      <c r="E20" s="38"/>
      <c r="H20" s="1" t="s">
        <v>49</v>
      </c>
      <c r="I20" s="32"/>
      <c r="J20" s="33" t="str">
        <f>IF($I20&gt;0, $N20*I20, "")</f>
        <v/>
      </c>
      <c r="K20" s="34" t="str">
        <f>IF($I20&gt;0, $O20*I20, "")</f>
        <v/>
      </c>
      <c r="L20" s="35" t="str">
        <f>IF($I20&gt;0, $P20*I20, "")</f>
        <v/>
      </c>
      <c r="M20" s="36"/>
      <c r="N20" s="3">
        <v>495</v>
      </c>
      <c r="O20" s="34">
        <f>N20*20%</f>
        <v>99</v>
      </c>
      <c r="P20" s="37">
        <f>SUM(N20:O20)</f>
        <v>594</v>
      </c>
      <c r="V20" s="30"/>
    </row>
    <row r="21" spans="1:22" x14ac:dyDescent="0.25">
      <c r="A21" s="38"/>
      <c r="B21" s="38"/>
      <c r="C21" s="38"/>
      <c r="D21" s="38"/>
      <c r="E21" s="38"/>
      <c r="G21" s="6" t="s">
        <v>78</v>
      </c>
      <c r="H21" s="1"/>
      <c r="I21" s="32"/>
      <c r="J21" s="33" t="str">
        <f t="shared" ref="J21:J69" si="3">IF($I21&gt;0, $N21*I21, "")</f>
        <v/>
      </c>
      <c r="K21" s="34" t="str">
        <f t="shared" ref="K21:K69" si="4">IF($I21&gt;0, $O21*I21, "")</f>
        <v/>
      </c>
      <c r="L21" s="35" t="str">
        <f t="shared" ref="L21:L69" si="5">IF($I21&gt;0, $P21*I21, "")</f>
        <v/>
      </c>
      <c r="M21" s="36"/>
      <c r="N21" s="3"/>
      <c r="O21" s="34"/>
      <c r="P21" s="37"/>
      <c r="V21" s="30"/>
    </row>
    <row r="22" spans="1:22" x14ac:dyDescent="0.25">
      <c r="A22" s="38"/>
      <c r="B22" s="38"/>
      <c r="C22" s="38"/>
      <c r="D22" s="38"/>
      <c r="E22" s="38"/>
      <c r="H22" s="1" t="s">
        <v>41</v>
      </c>
      <c r="I22" s="32"/>
      <c r="J22" s="33" t="str">
        <f>IF($I22&gt;0, $N22*I22, "")</f>
        <v/>
      </c>
      <c r="K22" s="34" t="str">
        <f>IF($I22&gt;0, $O22*I22, "")</f>
        <v/>
      </c>
      <c r="L22" s="35" t="str">
        <f>IF($I22&gt;0, $P22*I22, "")</f>
        <v/>
      </c>
      <c r="M22" s="36"/>
      <c r="N22" s="3">
        <v>499</v>
      </c>
      <c r="O22" s="34">
        <f>N22*20%</f>
        <v>99.800000000000011</v>
      </c>
      <c r="P22" s="37">
        <f>SUM(N22:O22)</f>
        <v>598.79999999999995</v>
      </c>
      <c r="V22" s="30"/>
    </row>
    <row r="23" spans="1:22" x14ac:dyDescent="0.25">
      <c r="A23" s="38"/>
      <c r="B23" s="38"/>
      <c r="C23" s="38"/>
      <c r="D23" s="38"/>
      <c r="E23" s="38"/>
      <c r="H23" s="1" t="s">
        <v>48</v>
      </c>
      <c r="I23" s="32"/>
      <c r="J23" s="33" t="str">
        <f>IF($I23&gt;0, $N23*I23, "")</f>
        <v/>
      </c>
      <c r="K23" s="34" t="str">
        <f>IF($I23&gt;0, $O23*I23, "")</f>
        <v/>
      </c>
      <c r="L23" s="35" t="str">
        <f>IF($I23&gt;0, $P23*I23, "")</f>
        <v/>
      </c>
      <c r="M23" s="36"/>
      <c r="N23" s="3">
        <v>1295</v>
      </c>
      <c r="O23" s="34">
        <f>N23*20%</f>
        <v>259</v>
      </c>
      <c r="P23" s="37">
        <f>SUM(N23:O23)</f>
        <v>1554</v>
      </c>
      <c r="V23" s="30"/>
    </row>
    <row r="24" spans="1:22" x14ac:dyDescent="0.25">
      <c r="A24" s="38"/>
      <c r="B24" s="38"/>
      <c r="C24" s="38"/>
      <c r="D24" s="38"/>
      <c r="E24" s="38"/>
      <c r="G24" s="76" t="s">
        <v>79</v>
      </c>
      <c r="H24" s="77"/>
      <c r="I24" s="32"/>
      <c r="J24" s="33"/>
      <c r="K24" s="34"/>
      <c r="L24" s="35"/>
      <c r="M24" s="36"/>
      <c r="N24" s="3"/>
      <c r="O24" s="34"/>
      <c r="P24" s="37"/>
      <c r="V24" s="30"/>
    </row>
    <row r="25" spans="1:22" x14ac:dyDescent="0.25">
      <c r="A25" s="38"/>
      <c r="B25" s="38"/>
      <c r="C25" s="38"/>
      <c r="D25" s="38"/>
      <c r="E25" s="38"/>
      <c r="G25" s="55"/>
      <c r="H25" s="56" t="s">
        <v>101</v>
      </c>
      <c r="I25" s="32"/>
      <c r="J25" s="33" t="str">
        <f>IF($I25&gt;0, $N25*I25, "")</f>
        <v/>
      </c>
      <c r="K25" s="34" t="str">
        <f>IF($I25&gt;0, $O25*I25, "")</f>
        <v/>
      </c>
      <c r="L25" s="35" t="str">
        <f>IF($I25&gt;0, $P25*I25, "")</f>
        <v/>
      </c>
      <c r="M25" s="36"/>
      <c r="N25" s="3">
        <v>0</v>
      </c>
      <c r="O25" s="34">
        <f>N25*20%</f>
        <v>0</v>
      </c>
      <c r="P25" s="37">
        <f>SUM(N25:O25)</f>
        <v>0</v>
      </c>
      <c r="V25" s="30"/>
    </row>
    <row r="26" spans="1:22" x14ac:dyDescent="0.25">
      <c r="A26" s="38"/>
      <c r="B26" s="38"/>
      <c r="C26" s="38"/>
      <c r="D26" s="38"/>
      <c r="E26" s="38"/>
      <c r="H26" s="1" t="s">
        <v>71</v>
      </c>
      <c r="I26" s="32"/>
      <c r="J26" s="33" t="str">
        <f>IF($I26&gt;0, $N26*I26, "")</f>
        <v/>
      </c>
      <c r="K26" s="34" t="str">
        <f>IF($I26&gt;0, $O26*I26, "")</f>
        <v/>
      </c>
      <c r="L26" s="35" t="str">
        <f>IF($I26&gt;0, $P26*I26, "")</f>
        <v/>
      </c>
      <c r="M26" s="36"/>
      <c r="N26" s="3">
        <v>105</v>
      </c>
      <c r="O26" s="34">
        <f>N26*20%</f>
        <v>21</v>
      </c>
      <c r="P26" s="37">
        <f>SUM(N26:O26)</f>
        <v>126</v>
      </c>
      <c r="R26" s="9"/>
      <c r="S26" s="9"/>
      <c r="T26" s="9"/>
      <c r="U26" s="9"/>
    </row>
    <row r="27" spans="1:22" s="74" customFormat="1" ht="26.4" x14ac:dyDescent="0.25">
      <c r="A27" s="63"/>
      <c r="B27" s="63"/>
      <c r="C27" s="63"/>
      <c r="D27" s="63"/>
      <c r="E27" s="63"/>
      <c r="F27" s="64"/>
      <c r="G27" s="65"/>
      <c r="H27" s="66" t="s">
        <v>138</v>
      </c>
      <c r="I27" s="67"/>
      <c r="J27" s="68" t="str">
        <f>IF($I27&gt;0, $N27*I27, "")</f>
        <v/>
      </c>
      <c r="K27" s="69" t="str">
        <f>IF($I27&gt;0, $O27*I27, "")</f>
        <v/>
      </c>
      <c r="L27" s="70" t="str">
        <f>IF($I27&gt;0, $P27*I27, "")</f>
        <v/>
      </c>
      <c r="M27" s="71"/>
      <c r="N27" s="72">
        <v>11250</v>
      </c>
      <c r="O27" s="69">
        <f>N27*20%</f>
        <v>2250</v>
      </c>
      <c r="P27" s="73">
        <f>SUM(N27:O27)</f>
        <v>13500</v>
      </c>
    </row>
    <row r="28" spans="1:22" x14ac:dyDescent="0.25">
      <c r="A28" s="38"/>
      <c r="B28" s="38"/>
      <c r="C28" s="38"/>
      <c r="D28" s="38"/>
      <c r="E28" s="38"/>
      <c r="G28" s="76" t="s">
        <v>80</v>
      </c>
      <c r="H28" s="77"/>
      <c r="I28" s="32"/>
      <c r="J28" s="33"/>
      <c r="K28" s="34"/>
      <c r="L28" s="35"/>
      <c r="M28" s="36"/>
      <c r="N28" s="3"/>
      <c r="O28" s="34"/>
      <c r="P28" s="37"/>
      <c r="R28" s="9"/>
      <c r="S28" s="9"/>
      <c r="T28" s="9"/>
      <c r="U28" s="9"/>
    </row>
    <row r="29" spans="1:22" x14ac:dyDescent="0.25">
      <c r="A29" s="38"/>
      <c r="B29" s="38"/>
      <c r="C29" s="38"/>
      <c r="D29" s="38"/>
      <c r="E29" s="38"/>
      <c r="G29" s="55"/>
      <c r="H29" s="56" t="s">
        <v>139</v>
      </c>
      <c r="I29" s="32"/>
      <c r="J29" s="33" t="str">
        <f t="shared" ref="J29" si="6">IF($I29&gt;0, $N29*I29, "")</f>
        <v/>
      </c>
      <c r="K29" s="34" t="str">
        <f t="shared" ref="K29" si="7">IF($I29&gt;0, $O29*I29, "")</f>
        <v/>
      </c>
      <c r="L29" s="35" t="str">
        <f t="shared" ref="L29" si="8">IF($I29&gt;0, $P29*I29, "")</f>
        <v/>
      </c>
      <c r="M29" s="36"/>
      <c r="N29" s="3">
        <v>0</v>
      </c>
      <c r="O29" s="34">
        <f t="shared" ref="O29" si="9">N29*20%</f>
        <v>0</v>
      </c>
      <c r="P29" s="37">
        <f t="shared" ref="P29" si="10">SUM(N29:O29)</f>
        <v>0</v>
      </c>
      <c r="R29" s="9"/>
      <c r="S29" s="9"/>
      <c r="T29" s="9"/>
      <c r="U29" s="9"/>
    </row>
    <row r="30" spans="1:22" x14ac:dyDescent="0.25">
      <c r="A30" s="38"/>
      <c r="B30" s="38"/>
      <c r="C30" s="38"/>
      <c r="D30" s="38"/>
      <c r="E30" s="38"/>
      <c r="H30" s="1" t="s">
        <v>140</v>
      </c>
      <c r="I30" s="32"/>
      <c r="J30" s="33" t="str">
        <f t="shared" si="3"/>
        <v/>
      </c>
      <c r="K30" s="34" t="str">
        <f t="shared" si="4"/>
        <v/>
      </c>
      <c r="L30" s="35" t="str">
        <f t="shared" si="5"/>
        <v/>
      </c>
      <c r="M30" s="36"/>
      <c r="N30" s="3">
        <v>298</v>
      </c>
      <c r="O30" s="34">
        <f t="shared" ref="O30:O106" si="11">N30*20%</f>
        <v>59.6</v>
      </c>
      <c r="P30" s="37">
        <f t="shared" ref="P30:P31" si="12">SUM(N30:O30)</f>
        <v>357.6</v>
      </c>
      <c r="R30" s="9"/>
      <c r="S30" s="9"/>
      <c r="T30" s="9"/>
      <c r="U30" s="9"/>
    </row>
    <row r="31" spans="1:22" x14ac:dyDescent="0.25">
      <c r="A31" s="38"/>
      <c r="B31" s="38"/>
      <c r="C31" s="38"/>
      <c r="D31" s="38"/>
      <c r="E31" s="38"/>
      <c r="H31" s="1" t="s">
        <v>54</v>
      </c>
      <c r="I31" s="32"/>
      <c r="J31" s="33" t="str">
        <f t="shared" si="3"/>
        <v/>
      </c>
      <c r="K31" s="34" t="str">
        <f t="shared" si="4"/>
        <v/>
      </c>
      <c r="L31" s="35" t="str">
        <f t="shared" si="5"/>
        <v/>
      </c>
      <c r="M31" s="36"/>
      <c r="N31" s="3">
        <v>395</v>
      </c>
      <c r="O31" s="34">
        <f t="shared" si="11"/>
        <v>79</v>
      </c>
      <c r="P31" s="37">
        <f t="shared" si="12"/>
        <v>474</v>
      </c>
      <c r="R31" s="9"/>
      <c r="S31" s="9"/>
      <c r="T31" s="9"/>
      <c r="U31" s="9"/>
    </row>
    <row r="32" spans="1:22" x14ac:dyDescent="0.25">
      <c r="A32" s="38"/>
      <c r="B32" s="38"/>
      <c r="C32" s="38"/>
      <c r="D32" s="38"/>
      <c r="E32" s="38"/>
      <c r="H32" s="1" t="s">
        <v>40</v>
      </c>
      <c r="I32" s="32"/>
      <c r="J32" s="33" t="str">
        <f>IF($I32&gt;0, $N32*I32, "")</f>
        <v/>
      </c>
      <c r="K32" s="34" t="str">
        <f>IF($I32&gt;0, $O32*I32, "")</f>
        <v/>
      </c>
      <c r="L32" s="35" t="str">
        <f>IF($I32&gt;0, $P32*I32, "")</f>
        <v/>
      </c>
      <c r="M32" s="36"/>
      <c r="N32" s="3">
        <v>925</v>
      </c>
      <c r="O32" s="34">
        <f>N32*20%</f>
        <v>185</v>
      </c>
      <c r="P32" s="37">
        <f>SUM(N32:O32)</f>
        <v>1110</v>
      </c>
      <c r="R32" s="9"/>
      <c r="S32" s="9"/>
      <c r="T32" s="9"/>
      <c r="U32" s="9"/>
    </row>
    <row r="33" spans="1:25" x14ac:dyDescent="0.25">
      <c r="A33" s="38"/>
      <c r="B33" s="38"/>
      <c r="C33" s="38"/>
      <c r="D33" s="38"/>
      <c r="E33" s="38"/>
      <c r="H33" s="1" t="s">
        <v>53</v>
      </c>
      <c r="I33" s="32"/>
      <c r="J33" s="33" t="str">
        <f>IF($I33&gt;0, $N33*I33, "")</f>
        <v/>
      </c>
      <c r="K33" s="34" t="str">
        <f>IF($I33&gt;0, $O33*I33, "")</f>
        <v/>
      </c>
      <c r="L33" s="35" t="str">
        <f>IF($I33&gt;0, $P33*I33, "")</f>
        <v/>
      </c>
      <c r="M33" s="36"/>
      <c r="N33" s="3">
        <v>1025</v>
      </c>
      <c r="O33" s="34">
        <f>N33*20%</f>
        <v>205</v>
      </c>
      <c r="P33" s="37">
        <f>SUM(N33:O33)</f>
        <v>1230</v>
      </c>
      <c r="R33" s="9"/>
      <c r="S33" s="9"/>
      <c r="T33" s="9"/>
      <c r="U33" s="9"/>
    </row>
    <row r="34" spans="1:25" x14ac:dyDescent="0.25">
      <c r="A34" s="38"/>
      <c r="B34" s="38"/>
      <c r="C34" s="38"/>
      <c r="D34" s="38"/>
      <c r="E34" s="38"/>
      <c r="G34" s="76" t="s">
        <v>83</v>
      </c>
      <c r="H34" s="77"/>
      <c r="I34" s="32"/>
      <c r="J34" s="33"/>
      <c r="K34" s="34"/>
      <c r="L34" s="35"/>
      <c r="M34" s="36"/>
      <c r="N34" s="3"/>
      <c r="O34" s="34"/>
      <c r="P34" s="37"/>
      <c r="R34" s="9"/>
      <c r="S34" s="9"/>
      <c r="T34" s="9"/>
      <c r="U34" s="9"/>
    </row>
    <row r="35" spans="1:25" x14ac:dyDescent="0.25">
      <c r="A35" s="38"/>
      <c r="B35" s="38"/>
      <c r="C35" s="38"/>
      <c r="D35" s="38"/>
      <c r="E35" s="38"/>
      <c r="H35" s="1" t="s">
        <v>128</v>
      </c>
      <c r="I35" s="32"/>
      <c r="J35" s="33" t="str">
        <f t="shared" ref="J35" si="13">IF($I35&gt;0, $N35*I35, "")</f>
        <v/>
      </c>
      <c r="K35" s="34" t="str">
        <f t="shared" ref="K35" si="14">IF($I35&gt;0, $O35*I35, "")</f>
        <v/>
      </c>
      <c r="L35" s="35" t="str">
        <f t="shared" ref="L35" si="15">IF($I35&gt;0, $P35*I35, "")</f>
        <v/>
      </c>
      <c r="M35" s="36"/>
      <c r="N35" s="39">
        <v>0</v>
      </c>
      <c r="O35" s="34">
        <f t="shared" ref="O35" si="16">N35*20%</f>
        <v>0</v>
      </c>
      <c r="P35" s="37">
        <f t="shared" ref="P35" si="17">SUM(N35:O35)</f>
        <v>0</v>
      </c>
      <c r="R35" s="9"/>
      <c r="S35" s="9"/>
      <c r="T35" s="9"/>
      <c r="U35" s="9"/>
    </row>
    <row r="36" spans="1:25" x14ac:dyDescent="0.25">
      <c r="A36" s="38">
        <v>1</v>
      </c>
      <c r="B36" s="38"/>
      <c r="C36" s="38"/>
      <c r="D36" s="38"/>
      <c r="E36" s="38"/>
      <c r="G36" s="6" t="s">
        <v>7</v>
      </c>
      <c r="H36" s="1"/>
      <c r="I36" s="32"/>
      <c r="J36" s="33" t="str">
        <f t="shared" si="3"/>
        <v/>
      </c>
      <c r="K36" s="34" t="str">
        <f t="shared" si="4"/>
        <v/>
      </c>
      <c r="L36" s="35" t="str">
        <f t="shared" si="5"/>
        <v/>
      </c>
      <c r="M36" s="36"/>
      <c r="N36" s="3"/>
      <c r="O36" s="34"/>
      <c r="P36" s="37"/>
      <c r="R36" s="9"/>
      <c r="S36" s="9"/>
      <c r="T36" s="9"/>
      <c r="U36" s="9"/>
    </row>
    <row r="37" spans="1:25" x14ac:dyDescent="0.25">
      <c r="A37" s="38"/>
      <c r="B37" s="38"/>
      <c r="C37" s="38"/>
      <c r="D37" s="38"/>
      <c r="E37" s="38"/>
      <c r="H37" s="1" t="s">
        <v>137</v>
      </c>
      <c r="I37" s="32"/>
      <c r="J37" s="33" t="str">
        <f t="shared" ref="J37" si="18">IF($I37&gt;0, $N37*I37, "")</f>
        <v/>
      </c>
      <c r="K37" s="34" t="str">
        <f t="shared" ref="K37" si="19">IF($I37&gt;0, $O37*I37, "")</f>
        <v/>
      </c>
      <c r="L37" s="35" t="str">
        <f t="shared" ref="L37" si="20">IF($I37&gt;0, $P37*I37, "")</f>
        <v/>
      </c>
      <c r="M37" s="36"/>
      <c r="N37" s="3">
        <v>0</v>
      </c>
      <c r="O37" s="34">
        <f t="shared" si="11"/>
        <v>0</v>
      </c>
      <c r="P37" s="37">
        <f t="shared" ref="P37:P90" si="21">SUM(N37:O37)</f>
        <v>0</v>
      </c>
      <c r="R37" s="9"/>
      <c r="S37" s="9"/>
      <c r="T37" s="9"/>
      <c r="U37" s="9"/>
    </row>
    <row r="38" spans="1:25" x14ac:dyDescent="0.25">
      <c r="A38" s="38"/>
      <c r="B38" s="38"/>
      <c r="C38" s="38"/>
      <c r="D38" s="38"/>
      <c r="E38" s="38"/>
      <c r="H38" s="1" t="s">
        <v>81</v>
      </c>
      <c r="I38" s="32"/>
      <c r="J38" s="33" t="str">
        <f t="shared" si="3"/>
        <v/>
      </c>
      <c r="K38" s="34" t="str">
        <f t="shared" si="4"/>
        <v/>
      </c>
      <c r="L38" s="35" t="str">
        <f t="shared" si="5"/>
        <v/>
      </c>
      <c r="M38" s="36"/>
      <c r="N38" s="3">
        <v>4850</v>
      </c>
      <c r="O38" s="34">
        <f t="shared" si="11"/>
        <v>970</v>
      </c>
      <c r="P38" s="37">
        <f t="shared" si="21"/>
        <v>5820</v>
      </c>
      <c r="W38" s="12"/>
      <c r="X38" s="12"/>
      <c r="Y38" s="12"/>
    </row>
    <row r="39" spans="1:25" x14ac:dyDescent="0.25">
      <c r="A39" s="38"/>
      <c r="B39" s="38"/>
      <c r="C39" s="38"/>
      <c r="D39" s="38"/>
      <c r="E39" s="38"/>
      <c r="H39" s="1" t="s">
        <v>143</v>
      </c>
      <c r="I39" s="32"/>
      <c r="J39" s="33" t="str">
        <f t="shared" ref="J39" si="22">IF($I39&gt;0, $N39*I39, "")</f>
        <v/>
      </c>
      <c r="K39" s="34" t="str">
        <f t="shared" ref="K39" si="23">IF($I39&gt;0, $O39*I39, "")</f>
        <v/>
      </c>
      <c r="L39" s="35" t="str">
        <f t="shared" ref="L39" si="24">IF($I39&gt;0, $P39*I39, "")</f>
        <v/>
      </c>
      <c r="M39" s="36"/>
      <c r="N39" s="39">
        <v>0</v>
      </c>
      <c r="O39" s="34">
        <f t="shared" ref="O39" si="25">N39*20%</f>
        <v>0</v>
      </c>
      <c r="P39" s="37">
        <f t="shared" ref="P39" si="26">SUM(N39:O39)</f>
        <v>0</v>
      </c>
      <c r="W39" s="12"/>
      <c r="X39" s="12"/>
      <c r="Y39" s="12"/>
    </row>
    <row r="40" spans="1:25" x14ac:dyDescent="0.25">
      <c r="A40" s="38"/>
      <c r="B40" s="38"/>
      <c r="C40" s="38"/>
      <c r="D40" s="38"/>
      <c r="E40" s="38"/>
      <c r="H40" s="1" t="s">
        <v>52</v>
      </c>
      <c r="I40" s="32"/>
      <c r="J40" s="33" t="str">
        <f t="shared" si="3"/>
        <v/>
      </c>
      <c r="K40" s="34" t="str">
        <f t="shared" si="4"/>
        <v/>
      </c>
      <c r="L40" s="35" t="str">
        <f t="shared" si="5"/>
        <v/>
      </c>
      <c r="M40" s="36"/>
      <c r="N40" s="39">
        <v>20</v>
      </c>
      <c r="O40" s="34">
        <f t="shared" si="11"/>
        <v>4</v>
      </c>
      <c r="P40" s="37">
        <f t="shared" si="21"/>
        <v>24</v>
      </c>
      <c r="W40" s="12"/>
      <c r="X40" s="12"/>
      <c r="Y40" s="12"/>
    </row>
    <row r="41" spans="1:25" s="44" customFormat="1" x14ac:dyDescent="0.25">
      <c r="A41" s="40">
        <v>1</v>
      </c>
      <c r="B41" s="40"/>
      <c r="C41" s="40"/>
      <c r="D41" s="40"/>
      <c r="E41" s="40"/>
      <c r="F41" s="41"/>
      <c r="G41" s="42"/>
      <c r="H41" s="2" t="s">
        <v>27</v>
      </c>
      <c r="I41" s="32"/>
      <c r="J41" s="33" t="str">
        <f t="shared" si="3"/>
        <v/>
      </c>
      <c r="K41" s="34" t="str">
        <f t="shared" si="4"/>
        <v/>
      </c>
      <c r="L41" s="35" t="str">
        <f t="shared" si="5"/>
        <v/>
      </c>
      <c r="M41" s="43"/>
      <c r="N41" s="39">
        <v>227</v>
      </c>
      <c r="O41" s="34">
        <f t="shared" si="11"/>
        <v>45.400000000000006</v>
      </c>
      <c r="P41" s="37">
        <f t="shared" si="21"/>
        <v>272.39999999999998</v>
      </c>
      <c r="R41" s="54"/>
      <c r="S41" s="54"/>
      <c r="T41" s="54"/>
      <c r="U41" s="54"/>
      <c r="W41" s="45"/>
      <c r="X41" s="45"/>
      <c r="Y41" s="45"/>
    </row>
    <row r="42" spans="1:25" x14ac:dyDescent="0.25">
      <c r="A42" s="38">
        <v>1</v>
      </c>
      <c r="B42" s="38"/>
      <c r="C42" s="38">
        <v>1</v>
      </c>
      <c r="D42" s="38"/>
      <c r="E42" s="38"/>
      <c r="G42" s="6" t="s">
        <v>26</v>
      </c>
      <c r="H42" s="1"/>
      <c r="I42" s="32"/>
      <c r="J42" s="33" t="str">
        <f t="shared" si="3"/>
        <v/>
      </c>
      <c r="K42" s="34" t="str">
        <f t="shared" si="4"/>
        <v/>
      </c>
      <c r="L42" s="35" t="str">
        <f t="shared" si="5"/>
        <v/>
      </c>
      <c r="M42" s="36"/>
      <c r="N42" s="3"/>
      <c r="O42" s="34"/>
      <c r="P42" s="37"/>
    </row>
    <row r="43" spans="1:25" x14ac:dyDescent="0.25">
      <c r="A43" s="46"/>
      <c r="B43" s="46"/>
      <c r="C43" s="46"/>
      <c r="D43" s="46"/>
      <c r="E43" s="46"/>
      <c r="H43" s="1" t="s">
        <v>134</v>
      </c>
      <c r="I43" s="32"/>
      <c r="J43" s="33" t="str">
        <f t="shared" ref="J43" si="27">IF($I43&gt;0, $N43*I43, "")</f>
        <v/>
      </c>
      <c r="K43" s="34" t="str">
        <f t="shared" ref="K43" si="28">IF($I43&gt;0, $O43*I43, "")</f>
        <v/>
      </c>
      <c r="L43" s="35" t="str">
        <f t="shared" ref="L43" si="29">IF($I43&gt;0, $P43*I43, "")</f>
        <v/>
      </c>
      <c r="M43" s="36"/>
      <c r="N43" s="39">
        <v>0</v>
      </c>
      <c r="O43" s="34">
        <f t="shared" ref="O43" si="30">N43*20%</f>
        <v>0</v>
      </c>
      <c r="P43" s="37">
        <f t="shared" ref="P43" si="31">SUM(N43:O43)</f>
        <v>0</v>
      </c>
    </row>
    <row r="44" spans="1:25" x14ac:dyDescent="0.25">
      <c r="A44" s="46"/>
      <c r="B44" s="46"/>
      <c r="C44" s="46"/>
      <c r="D44" s="46"/>
      <c r="E44" s="46"/>
      <c r="H44" s="1" t="s">
        <v>135</v>
      </c>
      <c r="I44" s="32"/>
      <c r="J44" s="33" t="str">
        <f t="shared" si="3"/>
        <v/>
      </c>
      <c r="K44" s="34" t="str">
        <f t="shared" si="4"/>
        <v/>
      </c>
      <c r="L44" s="35" t="str">
        <f t="shared" si="5"/>
        <v/>
      </c>
      <c r="M44" s="36"/>
      <c r="N44" s="39">
        <v>0</v>
      </c>
      <c r="O44" s="34">
        <f t="shared" si="11"/>
        <v>0</v>
      </c>
      <c r="P44" s="37">
        <f t="shared" si="21"/>
        <v>0</v>
      </c>
    </row>
    <row r="45" spans="1:25" x14ac:dyDescent="0.25">
      <c r="A45" s="46"/>
      <c r="B45" s="46"/>
      <c r="C45" s="46"/>
      <c r="D45" s="46"/>
      <c r="E45" s="46"/>
      <c r="H45" s="1" t="s">
        <v>67</v>
      </c>
      <c r="I45" s="32"/>
      <c r="J45" s="33" t="str">
        <f t="shared" si="3"/>
        <v/>
      </c>
      <c r="K45" s="34" t="str">
        <f t="shared" si="4"/>
        <v/>
      </c>
      <c r="L45" s="35" t="str">
        <f t="shared" si="5"/>
        <v/>
      </c>
      <c r="M45" s="36"/>
      <c r="N45" s="39">
        <v>1000</v>
      </c>
      <c r="O45" s="34">
        <f t="shared" si="11"/>
        <v>200</v>
      </c>
      <c r="P45" s="37">
        <f t="shared" si="21"/>
        <v>1200</v>
      </c>
    </row>
    <row r="46" spans="1:25" x14ac:dyDescent="0.25">
      <c r="A46" s="38">
        <v>1</v>
      </c>
      <c r="B46" s="38"/>
      <c r="C46" s="38">
        <v>1</v>
      </c>
      <c r="D46" s="38"/>
      <c r="E46" s="38"/>
      <c r="G46" s="6" t="s">
        <v>24</v>
      </c>
      <c r="H46" s="1"/>
      <c r="I46" s="32"/>
      <c r="J46" s="33" t="str">
        <f t="shared" si="3"/>
        <v/>
      </c>
      <c r="K46" s="34" t="str">
        <f t="shared" si="4"/>
        <v/>
      </c>
      <c r="L46" s="35" t="str">
        <f t="shared" si="5"/>
        <v/>
      </c>
      <c r="M46" s="36"/>
      <c r="N46" s="3"/>
      <c r="O46" s="34"/>
      <c r="P46" s="37"/>
    </row>
    <row r="47" spans="1:25" x14ac:dyDescent="0.25">
      <c r="A47" s="38"/>
      <c r="B47" s="38"/>
      <c r="C47" s="38"/>
      <c r="D47" s="38"/>
      <c r="E47" s="38"/>
      <c r="H47" s="1" t="s">
        <v>50</v>
      </c>
      <c r="I47" s="32"/>
      <c r="J47" s="33" t="str">
        <f t="shared" si="3"/>
        <v/>
      </c>
      <c r="K47" s="34" t="str">
        <f t="shared" si="4"/>
        <v/>
      </c>
      <c r="L47" s="35" t="str">
        <f t="shared" si="5"/>
        <v/>
      </c>
      <c r="M47" s="36"/>
      <c r="N47" s="39">
        <v>3560</v>
      </c>
      <c r="O47" s="34">
        <f t="shared" si="11"/>
        <v>712</v>
      </c>
      <c r="P47" s="37">
        <f t="shared" si="21"/>
        <v>4272</v>
      </c>
    </row>
    <row r="48" spans="1:25" x14ac:dyDescent="0.25">
      <c r="A48" s="38">
        <v>1</v>
      </c>
      <c r="B48" s="38"/>
      <c r="C48" s="38">
        <v>1</v>
      </c>
      <c r="D48" s="38"/>
      <c r="E48" s="38"/>
      <c r="H48" s="1" t="s">
        <v>102</v>
      </c>
      <c r="I48" s="32"/>
      <c r="J48" s="33" t="str">
        <f t="shared" si="3"/>
        <v/>
      </c>
      <c r="K48" s="34" t="str">
        <f t="shared" si="4"/>
        <v/>
      </c>
      <c r="L48" s="35" t="str">
        <f t="shared" si="5"/>
        <v/>
      </c>
      <c r="M48" s="36"/>
      <c r="N48" s="3">
        <v>1450</v>
      </c>
      <c r="O48" s="34">
        <f t="shared" si="11"/>
        <v>290</v>
      </c>
      <c r="P48" s="37">
        <f t="shared" si="21"/>
        <v>1740</v>
      </c>
    </row>
    <row r="49" spans="1:21" s="44" customFormat="1" x14ac:dyDescent="0.25">
      <c r="A49" s="40"/>
      <c r="B49" s="40"/>
      <c r="C49" s="40"/>
      <c r="D49" s="40"/>
      <c r="E49" s="40"/>
      <c r="F49" s="41"/>
      <c r="G49" s="42"/>
      <c r="H49" s="2" t="s">
        <v>46</v>
      </c>
      <c r="I49" s="32"/>
      <c r="J49" s="33" t="str">
        <f t="shared" si="3"/>
        <v/>
      </c>
      <c r="K49" s="34" t="str">
        <f t="shared" si="4"/>
        <v/>
      </c>
      <c r="L49" s="35" t="str">
        <f t="shared" si="5"/>
        <v/>
      </c>
      <c r="M49" s="43"/>
      <c r="N49" s="39">
        <v>995</v>
      </c>
      <c r="O49" s="34">
        <f t="shared" si="11"/>
        <v>199</v>
      </c>
      <c r="P49" s="37">
        <f t="shared" si="21"/>
        <v>1194</v>
      </c>
      <c r="R49" s="54"/>
      <c r="S49" s="54"/>
      <c r="T49" s="54"/>
      <c r="U49" s="54"/>
    </row>
    <row r="50" spans="1:21" x14ac:dyDescent="0.25">
      <c r="A50" s="38">
        <v>1</v>
      </c>
      <c r="B50" s="38"/>
      <c r="C50" s="38">
        <v>1</v>
      </c>
      <c r="D50" s="38"/>
      <c r="E50" s="38"/>
      <c r="G50" s="6" t="s">
        <v>25</v>
      </c>
      <c r="H50" s="1"/>
      <c r="I50" s="32"/>
      <c r="J50" s="33" t="str">
        <f t="shared" si="3"/>
        <v/>
      </c>
      <c r="K50" s="34" t="str">
        <f t="shared" si="4"/>
        <v/>
      </c>
      <c r="L50" s="35" t="str">
        <f t="shared" si="5"/>
        <v/>
      </c>
      <c r="M50" s="36"/>
      <c r="N50" s="3"/>
      <c r="O50" s="34"/>
      <c r="P50" s="37"/>
    </row>
    <row r="51" spans="1:21" x14ac:dyDescent="0.25">
      <c r="A51" s="38"/>
      <c r="B51" s="38"/>
      <c r="C51" s="38"/>
      <c r="D51" s="38"/>
      <c r="E51" s="38"/>
      <c r="H51" s="1" t="s">
        <v>82</v>
      </c>
      <c r="I51" s="32"/>
      <c r="J51" s="33" t="str">
        <f>IF($I51&gt;0, $N51*I51, "")</f>
        <v/>
      </c>
      <c r="K51" s="34" t="str">
        <f>IF($I51&gt;0, $O51*I51, "")</f>
        <v/>
      </c>
      <c r="L51" s="35" t="str">
        <f>IF($I51&gt;0, $P51*I51, "")</f>
        <v/>
      </c>
      <c r="M51" s="36"/>
      <c r="N51" s="3">
        <v>0</v>
      </c>
      <c r="O51" s="34">
        <f>N51*20%</f>
        <v>0</v>
      </c>
      <c r="P51" s="37">
        <f>SUM(N51:O51)</f>
        <v>0</v>
      </c>
    </row>
    <row r="52" spans="1:21" x14ac:dyDescent="0.25">
      <c r="A52" s="38">
        <v>1</v>
      </c>
      <c r="B52" s="38"/>
      <c r="C52" s="38"/>
      <c r="D52" s="38"/>
      <c r="E52" s="38"/>
      <c r="H52" s="1" t="s">
        <v>3</v>
      </c>
      <c r="I52" s="32"/>
      <c r="J52" s="33" t="str">
        <f>IF($I52&gt;0, $N52*I52, "")</f>
        <v/>
      </c>
      <c r="K52" s="34" t="str">
        <f>IF($I52&gt;0, $O52*I52, "")</f>
        <v/>
      </c>
      <c r="L52" s="35" t="str">
        <f>IF($I52&gt;0, $P52*I52, "")</f>
        <v/>
      </c>
      <c r="M52" s="36"/>
      <c r="N52" s="3">
        <v>329</v>
      </c>
      <c r="O52" s="34">
        <f>N52*20%</f>
        <v>65.8</v>
      </c>
      <c r="P52" s="37">
        <f>SUM(N52:O52)</f>
        <v>394.8</v>
      </c>
    </row>
    <row r="53" spans="1:21" x14ac:dyDescent="0.25">
      <c r="A53" s="38"/>
      <c r="B53" s="38"/>
      <c r="C53" s="38"/>
      <c r="D53" s="38"/>
      <c r="E53" s="38"/>
      <c r="H53" s="1" t="s">
        <v>33</v>
      </c>
      <c r="I53" s="32"/>
      <c r="J53" s="33" t="str">
        <f t="shared" si="3"/>
        <v/>
      </c>
      <c r="K53" s="34" t="str">
        <f t="shared" si="4"/>
        <v/>
      </c>
      <c r="L53" s="35" t="str">
        <f t="shared" si="5"/>
        <v/>
      </c>
      <c r="M53" s="36"/>
      <c r="N53" s="3">
        <v>425</v>
      </c>
      <c r="O53" s="34">
        <f t="shared" si="11"/>
        <v>85</v>
      </c>
      <c r="P53" s="37">
        <f t="shared" si="21"/>
        <v>510</v>
      </c>
    </row>
    <row r="54" spans="1:21" x14ac:dyDescent="0.25">
      <c r="A54" s="38">
        <v>1</v>
      </c>
      <c r="B54" s="38"/>
      <c r="C54" s="38">
        <v>1</v>
      </c>
      <c r="D54" s="38"/>
      <c r="E54" s="38"/>
      <c r="G54" s="6" t="s">
        <v>28</v>
      </c>
      <c r="H54" s="9"/>
      <c r="I54" s="32"/>
      <c r="J54" s="33" t="str">
        <f t="shared" si="3"/>
        <v/>
      </c>
      <c r="K54" s="34" t="str">
        <f t="shared" si="4"/>
        <v/>
      </c>
      <c r="L54" s="35" t="str">
        <f t="shared" si="5"/>
        <v/>
      </c>
      <c r="M54" s="36"/>
      <c r="N54" s="3"/>
      <c r="O54" s="34"/>
      <c r="P54" s="37"/>
    </row>
    <row r="55" spans="1:21" x14ac:dyDescent="0.25">
      <c r="A55" s="38"/>
      <c r="B55" s="38"/>
      <c r="C55" s="38">
        <v>1</v>
      </c>
      <c r="D55" s="38"/>
      <c r="E55" s="38"/>
      <c r="H55" s="1" t="s">
        <v>43</v>
      </c>
      <c r="I55" s="32"/>
      <c r="J55" s="33" t="str">
        <f t="shared" si="3"/>
        <v/>
      </c>
      <c r="K55" s="34" t="str">
        <f t="shared" si="4"/>
        <v/>
      </c>
      <c r="L55" s="35" t="str">
        <f t="shared" si="5"/>
        <v/>
      </c>
      <c r="M55" s="36"/>
      <c r="N55" s="3">
        <v>496</v>
      </c>
      <c r="O55" s="34">
        <f t="shared" si="11"/>
        <v>99.2</v>
      </c>
      <c r="P55" s="37">
        <f t="shared" si="21"/>
        <v>595.20000000000005</v>
      </c>
    </row>
    <row r="56" spans="1:21" x14ac:dyDescent="0.25">
      <c r="A56" s="38"/>
      <c r="B56" s="38"/>
      <c r="C56" s="38"/>
      <c r="D56" s="38"/>
      <c r="E56" s="38"/>
      <c r="H56" s="2" t="s">
        <v>60</v>
      </c>
      <c r="I56" s="32"/>
      <c r="J56" s="33" t="str">
        <f t="shared" si="3"/>
        <v/>
      </c>
      <c r="K56" s="34" t="str">
        <f t="shared" si="4"/>
        <v/>
      </c>
      <c r="L56" s="35" t="str">
        <f t="shared" si="5"/>
        <v/>
      </c>
      <c r="M56" s="36"/>
      <c r="N56" s="3">
        <v>415</v>
      </c>
      <c r="O56" s="34">
        <f t="shared" si="11"/>
        <v>83</v>
      </c>
      <c r="P56" s="37">
        <f t="shared" si="21"/>
        <v>498</v>
      </c>
    </row>
    <row r="57" spans="1:21" x14ac:dyDescent="0.25">
      <c r="A57" s="38">
        <v>1</v>
      </c>
      <c r="B57" s="38"/>
      <c r="C57" s="38"/>
      <c r="D57" s="38"/>
      <c r="E57" s="38"/>
      <c r="H57" s="2" t="s">
        <v>38</v>
      </c>
      <c r="I57" s="32"/>
      <c r="J57" s="33" t="str">
        <f t="shared" si="3"/>
        <v/>
      </c>
      <c r="K57" s="34" t="str">
        <f t="shared" si="4"/>
        <v/>
      </c>
      <c r="L57" s="35" t="str">
        <f t="shared" si="5"/>
        <v/>
      </c>
      <c r="M57" s="43"/>
      <c r="N57" s="39">
        <v>1150</v>
      </c>
      <c r="O57" s="34">
        <f t="shared" si="11"/>
        <v>230</v>
      </c>
      <c r="P57" s="37">
        <f t="shared" si="21"/>
        <v>1380</v>
      </c>
    </row>
    <row r="58" spans="1:21" x14ac:dyDescent="0.25">
      <c r="A58" s="38"/>
      <c r="B58" s="38"/>
      <c r="C58" s="38"/>
      <c r="D58" s="38"/>
      <c r="E58" s="38"/>
      <c r="H58" s="2" t="s">
        <v>61</v>
      </c>
      <c r="I58" s="32"/>
      <c r="J58" s="33" t="str">
        <f t="shared" si="3"/>
        <v/>
      </c>
      <c r="K58" s="34" t="str">
        <f t="shared" si="4"/>
        <v/>
      </c>
      <c r="L58" s="35" t="str">
        <f t="shared" si="5"/>
        <v/>
      </c>
      <c r="M58" s="43"/>
      <c r="N58" s="57" t="s">
        <v>36</v>
      </c>
      <c r="O58" s="58" t="s">
        <v>36</v>
      </c>
      <c r="P58" s="59" t="s">
        <v>36</v>
      </c>
    </row>
    <row r="59" spans="1:21" x14ac:dyDescent="0.25">
      <c r="A59" s="38"/>
      <c r="B59" s="38"/>
      <c r="C59" s="38"/>
      <c r="D59" s="38"/>
      <c r="E59" s="38"/>
      <c r="H59" s="2" t="s">
        <v>34</v>
      </c>
      <c r="I59" s="32"/>
      <c r="J59" s="33" t="str">
        <f t="shared" si="3"/>
        <v/>
      </c>
      <c r="K59" s="34" t="str">
        <f t="shared" si="4"/>
        <v/>
      </c>
      <c r="L59" s="35" t="str">
        <f t="shared" si="5"/>
        <v/>
      </c>
      <c r="M59" s="43"/>
      <c r="N59" s="39">
        <v>245</v>
      </c>
      <c r="O59" s="34">
        <f t="shared" ref="O59:O66" si="32">N59*20%</f>
        <v>49</v>
      </c>
      <c r="P59" s="37">
        <f t="shared" ref="P59:P66" si="33">SUM(N59:O59)</f>
        <v>294</v>
      </c>
    </row>
    <row r="60" spans="1:21" x14ac:dyDescent="0.25">
      <c r="A60" s="38">
        <v>1</v>
      </c>
      <c r="B60" s="38"/>
      <c r="C60" s="38"/>
      <c r="D60" s="38"/>
      <c r="E60" s="38"/>
      <c r="H60" s="2" t="s">
        <v>44</v>
      </c>
      <c r="I60" s="32"/>
      <c r="J60" s="33" t="str">
        <f t="shared" si="3"/>
        <v/>
      </c>
      <c r="K60" s="34" t="str">
        <f t="shared" si="4"/>
        <v/>
      </c>
      <c r="L60" s="35" t="str">
        <f t="shared" si="5"/>
        <v/>
      </c>
      <c r="M60" s="43"/>
      <c r="N60" s="39">
        <v>995</v>
      </c>
      <c r="O60" s="34">
        <f t="shared" si="32"/>
        <v>199</v>
      </c>
      <c r="P60" s="37">
        <f t="shared" si="33"/>
        <v>1194</v>
      </c>
      <c r="Q60" s="44"/>
    </row>
    <row r="61" spans="1:21" s="44" customFormat="1" x14ac:dyDescent="0.25">
      <c r="A61" s="40">
        <v>1</v>
      </c>
      <c r="B61" s="40"/>
      <c r="C61" s="40"/>
      <c r="D61" s="40"/>
      <c r="E61" s="40"/>
      <c r="F61" s="41"/>
      <c r="G61" s="42"/>
      <c r="H61" s="2" t="s">
        <v>55</v>
      </c>
      <c r="I61" s="32"/>
      <c r="J61" s="33" t="str">
        <f t="shared" si="3"/>
        <v/>
      </c>
      <c r="K61" s="34" t="str">
        <f t="shared" si="4"/>
        <v/>
      </c>
      <c r="L61" s="35" t="str">
        <f t="shared" si="5"/>
        <v/>
      </c>
      <c r="M61" s="43"/>
      <c r="N61" s="39">
        <v>540</v>
      </c>
      <c r="O61" s="34">
        <f t="shared" si="32"/>
        <v>108</v>
      </c>
      <c r="P61" s="37">
        <f t="shared" si="33"/>
        <v>648</v>
      </c>
      <c r="R61" s="54"/>
      <c r="S61" s="54"/>
      <c r="T61" s="54"/>
      <c r="U61" s="54"/>
    </row>
    <row r="62" spans="1:21" s="44" customFormat="1" x14ac:dyDescent="0.25">
      <c r="A62" s="40"/>
      <c r="B62" s="40"/>
      <c r="C62" s="40"/>
      <c r="D62" s="40"/>
      <c r="E62" s="40"/>
      <c r="F62" s="41"/>
      <c r="G62" s="42"/>
      <c r="H62" s="2" t="s">
        <v>56</v>
      </c>
      <c r="I62" s="32"/>
      <c r="J62" s="33" t="str">
        <f t="shared" si="3"/>
        <v/>
      </c>
      <c r="K62" s="34" t="str">
        <f t="shared" si="4"/>
        <v/>
      </c>
      <c r="L62" s="35" t="str">
        <f t="shared" si="5"/>
        <v/>
      </c>
      <c r="M62" s="43"/>
      <c r="N62" s="39">
        <v>2250</v>
      </c>
      <c r="O62" s="34">
        <f t="shared" si="32"/>
        <v>450</v>
      </c>
      <c r="P62" s="37">
        <f t="shared" si="33"/>
        <v>2700</v>
      </c>
      <c r="R62" s="54"/>
      <c r="S62" s="54"/>
      <c r="T62" s="54"/>
      <c r="U62" s="54"/>
    </row>
    <row r="63" spans="1:21" s="44" customFormat="1" x14ac:dyDescent="0.25">
      <c r="A63" s="40"/>
      <c r="B63" s="40"/>
      <c r="C63" s="40"/>
      <c r="D63" s="40"/>
      <c r="E63" s="40"/>
      <c r="F63" s="41"/>
      <c r="G63" s="42"/>
      <c r="H63" s="2" t="s">
        <v>62</v>
      </c>
      <c r="I63" s="32"/>
      <c r="J63" s="33" t="str">
        <f t="shared" si="3"/>
        <v/>
      </c>
      <c r="K63" s="34" t="str">
        <f t="shared" si="4"/>
        <v/>
      </c>
      <c r="L63" s="35" t="str">
        <f t="shared" si="5"/>
        <v/>
      </c>
      <c r="M63" s="43"/>
      <c r="N63" s="39">
        <v>99.5</v>
      </c>
      <c r="O63" s="34">
        <f t="shared" si="32"/>
        <v>19.900000000000002</v>
      </c>
      <c r="P63" s="37">
        <f t="shared" si="33"/>
        <v>119.4</v>
      </c>
      <c r="R63" s="54"/>
      <c r="S63" s="54"/>
      <c r="T63" s="54"/>
      <c r="U63" s="54"/>
    </row>
    <row r="64" spans="1:21" s="44" customFormat="1" x14ac:dyDescent="0.25">
      <c r="A64" s="40">
        <v>1</v>
      </c>
      <c r="B64" s="40"/>
      <c r="C64" s="40"/>
      <c r="D64" s="40"/>
      <c r="E64" s="40"/>
      <c r="F64" s="41"/>
      <c r="G64" s="42"/>
      <c r="H64" s="2" t="s">
        <v>65</v>
      </c>
      <c r="I64" s="32"/>
      <c r="J64" s="33" t="str">
        <f t="shared" si="3"/>
        <v/>
      </c>
      <c r="K64" s="34" t="str">
        <f t="shared" si="4"/>
        <v/>
      </c>
      <c r="L64" s="35" t="str">
        <f t="shared" si="5"/>
        <v/>
      </c>
      <c r="M64" s="43"/>
      <c r="N64" s="39">
        <v>99.5</v>
      </c>
      <c r="O64" s="34">
        <f t="shared" si="32"/>
        <v>19.900000000000002</v>
      </c>
      <c r="P64" s="37">
        <f t="shared" si="33"/>
        <v>119.4</v>
      </c>
      <c r="R64" s="54"/>
      <c r="S64" s="54"/>
      <c r="T64" s="54"/>
      <c r="U64" s="54"/>
    </row>
    <row r="65" spans="1:21" s="44" customFormat="1" x14ac:dyDescent="0.25">
      <c r="A65" s="40"/>
      <c r="B65" s="40"/>
      <c r="C65" s="40"/>
      <c r="D65" s="40"/>
      <c r="E65" s="40"/>
      <c r="F65" s="41"/>
      <c r="G65" s="42"/>
      <c r="H65" s="2" t="s">
        <v>63</v>
      </c>
      <c r="I65" s="32"/>
      <c r="J65" s="33" t="str">
        <f t="shared" si="3"/>
        <v/>
      </c>
      <c r="K65" s="34" t="str">
        <f t="shared" si="4"/>
        <v/>
      </c>
      <c r="L65" s="35" t="str">
        <f t="shared" si="5"/>
        <v/>
      </c>
      <c r="M65" s="43"/>
      <c r="N65" s="39">
        <v>199</v>
      </c>
      <c r="O65" s="34">
        <f t="shared" si="32"/>
        <v>39.800000000000004</v>
      </c>
      <c r="P65" s="37">
        <f t="shared" si="33"/>
        <v>238.8</v>
      </c>
      <c r="R65" s="54"/>
      <c r="S65" s="54"/>
      <c r="T65" s="54"/>
      <c r="U65" s="54"/>
    </row>
    <row r="66" spans="1:21" s="44" customFormat="1" x14ac:dyDescent="0.25">
      <c r="A66" s="40"/>
      <c r="B66" s="40"/>
      <c r="C66" s="40"/>
      <c r="D66" s="40"/>
      <c r="E66" s="40"/>
      <c r="F66" s="41"/>
      <c r="G66" s="42"/>
      <c r="H66" s="2" t="s">
        <v>64</v>
      </c>
      <c r="I66" s="32"/>
      <c r="J66" s="33" t="str">
        <f t="shared" si="3"/>
        <v/>
      </c>
      <c r="K66" s="34" t="str">
        <f t="shared" si="4"/>
        <v/>
      </c>
      <c r="L66" s="35" t="str">
        <f t="shared" si="5"/>
        <v/>
      </c>
      <c r="M66" s="43"/>
      <c r="N66" s="39">
        <v>199</v>
      </c>
      <c r="O66" s="34">
        <f t="shared" si="32"/>
        <v>39.800000000000004</v>
      </c>
      <c r="P66" s="37">
        <f t="shared" si="33"/>
        <v>238.8</v>
      </c>
      <c r="R66" s="54"/>
      <c r="S66" s="54"/>
      <c r="T66" s="54"/>
      <c r="U66" s="54"/>
    </row>
    <row r="67" spans="1:21" s="44" customFormat="1" x14ac:dyDescent="0.25">
      <c r="A67" s="40">
        <v>1</v>
      </c>
      <c r="B67" s="40"/>
      <c r="C67" s="40"/>
      <c r="D67" s="40"/>
      <c r="E67" s="40"/>
      <c r="F67" s="41"/>
      <c r="G67" s="6" t="s">
        <v>84</v>
      </c>
      <c r="H67" s="1"/>
      <c r="I67" s="32"/>
      <c r="J67" s="33" t="str">
        <f t="shared" si="3"/>
        <v/>
      </c>
      <c r="K67" s="34" t="str">
        <f t="shared" si="4"/>
        <v/>
      </c>
      <c r="L67" s="35" t="str">
        <f t="shared" si="5"/>
        <v/>
      </c>
      <c r="M67" s="36"/>
      <c r="N67" s="39"/>
      <c r="O67" s="34"/>
      <c r="P67" s="37"/>
      <c r="R67" s="54"/>
      <c r="S67" s="54"/>
      <c r="T67" s="54"/>
      <c r="U67" s="54"/>
    </row>
    <row r="68" spans="1:21" s="44" customFormat="1" x14ac:dyDescent="0.25">
      <c r="A68" s="40">
        <v>1</v>
      </c>
      <c r="B68" s="40"/>
      <c r="C68" s="40"/>
      <c r="D68" s="40"/>
      <c r="E68" s="40"/>
      <c r="F68" s="41"/>
      <c r="G68" s="42"/>
      <c r="H68" s="1" t="s">
        <v>98</v>
      </c>
      <c r="I68" s="32"/>
      <c r="J68" s="33" t="str">
        <f t="shared" si="3"/>
        <v/>
      </c>
      <c r="K68" s="34" t="str">
        <f t="shared" si="4"/>
        <v/>
      </c>
      <c r="L68" s="35" t="str">
        <f t="shared" si="5"/>
        <v/>
      </c>
      <c r="M68" s="36"/>
      <c r="N68" s="3">
        <v>0</v>
      </c>
      <c r="O68" s="34">
        <f t="shared" si="11"/>
        <v>0</v>
      </c>
      <c r="P68" s="37">
        <f t="shared" si="21"/>
        <v>0</v>
      </c>
      <c r="R68" s="54"/>
      <c r="S68" s="54"/>
      <c r="T68" s="54"/>
      <c r="U68" s="54"/>
    </row>
    <row r="69" spans="1:21" x14ac:dyDescent="0.25">
      <c r="A69" s="38"/>
      <c r="B69" s="38"/>
      <c r="C69" s="38"/>
      <c r="D69" s="38"/>
      <c r="E69" s="38"/>
      <c r="H69" s="1" t="s">
        <v>99</v>
      </c>
      <c r="I69" s="32"/>
      <c r="J69" s="33" t="str">
        <f t="shared" si="3"/>
        <v/>
      </c>
      <c r="K69" s="34" t="str">
        <f t="shared" si="4"/>
        <v/>
      </c>
      <c r="L69" s="35" t="str">
        <f t="shared" si="5"/>
        <v/>
      </c>
      <c r="M69" s="36"/>
      <c r="N69" s="3">
        <v>275</v>
      </c>
      <c r="O69" s="34">
        <f t="shared" si="11"/>
        <v>55</v>
      </c>
      <c r="P69" s="37">
        <f t="shared" si="21"/>
        <v>330</v>
      </c>
    </row>
    <row r="70" spans="1:21" x14ac:dyDescent="0.25">
      <c r="A70" s="38"/>
      <c r="B70" s="38"/>
      <c r="C70" s="38"/>
      <c r="D70" s="38"/>
      <c r="E70" s="38"/>
      <c r="H70" s="1" t="s">
        <v>100</v>
      </c>
      <c r="I70" s="32"/>
      <c r="J70" s="33" t="str">
        <f t="shared" ref="J70" si="34">IF($I70&gt;0, $N70*I70, "")</f>
        <v/>
      </c>
      <c r="K70" s="34" t="str">
        <f t="shared" ref="K70" si="35">IF($I70&gt;0, $O70*I70, "")</f>
        <v/>
      </c>
      <c r="L70" s="35" t="str">
        <f t="shared" ref="L70" si="36">IF($I70&gt;0, $P70*I70, "")</f>
        <v/>
      </c>
      <c r="M70" s="36"/>
      <c r="N70" s="3">
        <v>375</v>
      </c>
      <c r="O70" s="34">
        <f t="shared" ref="O70" si="37">N70*20%</f>
        <v>75</v>
      </c>
      <c r="P70" s="37">
        <f t="shared" ref="P70" si="38">SUM(N70:O70)</f>
        <v>450</v>
      </c>
    </row>
    <row r="71" spans="1:21" x14ac:dyDescent="0.25">
      <c r="A71" s="38"/>
      <c r="B71" s="38"/>
      <c r="C71" s="38"/>
      <c r="D71" s="38"/>
      <c r="E71" s="38"/>
      <c r="H71" s="1" t="s">
        <v>86</v>
      </c>
      <c r="I71" s="32"/>
      <c r="J71" s="33" t="str">
        <f t="shared" ref="J71:J139" si="39">IF($I71&gt;0, $N71*I71, "")</f>
        <v/>
      </c>
      <c r="K71" s="34" t="str">
        <f t="shared" ref="K71:K139" si="40">IF($I71&gt;0, $O71*I71, "")</f>
        <v/>
      </c>
      <c r="L71" s="35" t="str">
        <f t="shared" ref="L71:L139" si="41">IF($I71&gt;0, $P71*I71, "")</f>
        <v/>
      </c>
      <c r="M71" s="36"/>
      <c r="N71" s="39">
        <v>2195</v>
      </c>
      <c r="O71" s="34">
        <f t="shared" si="11"/>
        <v>439</v>
      </c>
      <c r="P71" s="37">
        <f t="shared" si="21"/>
        <v>2634</v>
      </c>
    </row>
    <row r="72" spans="1:21" x14ac:dyDescent="0.25">
      <c r="A72" s="38"/>
      <c r="B72" s="38"/>
      <c r="C72" s="38"/>
      <c r="D72" s="38"/>
      <c r="E72" s="38"/>
      <c r="H72" s="1" t="s">
        <v>85</v>
      </c>
      <c r="I72" s="32"/>
      <c r="J72" s="33" t="str">
        <f t="shared" si="39"/>
        <v/>
      </c>
      <c r="K72" s="34" t="str">
        <f t="shared" si="40"/>
        <v/>
      </c>
      <c r="L72" s="35" t="str">
        <f t="shared" si="41"/>
        <v/>
      </c>
      <c r="M72" s="36"/>
      <c r="N72" s="39">
        <v>2470</v>
      </c>
      <c r="O72" s="34">
        <f t="shared" si="11"/>
        <v>494</v>
      </c>
      <c r="P72" s="37">
        <f t="shared" si="21"/>
        <v>2964</v>
      </c>
    </row>
    <row r="73" spans="1:21" x14ac:dyDescent="0.25">
      <c r="A73" s="38"/>
      <c r="B73" s="38"/>
      <c r="C73" s="38"/>
      <c r="D73" s="38"/>
      <c r="E73" s="38"/>
      <c r="H73" s="1" t="s">
        <v>87</v>
      </c>
      <c r="I73" s="32"/>
      <c r="J73" s="33" t="str">
        <f t="shared" ref="J73" si="42">IF($I73&gt;0, $N73*I73, "")</f>
        <v/>
      </c>
      <c r="K73" s="34" t="str">
        <f t="shared" ref="K73" si="43">IF($I73&gt;0, $O73*I73, "")</f>
        <v/>
      </c>
      <c r="L73" s="35" t="str">
        <f t="shared" ref="L73" si="44">IF($I73&gt;0, $P73*I73, "")</f>
        <v/>
      </c>
      <c r="M73" s="36"/>
      <c r="N73" s="39">
        <v>2570</v>
      </c>
      <c r="O73" s="34">
        <f t="shared" ref="O73" si="45">N73*20%</f>
        <v>514</v>
      </c>
      <c r="P73" s="37">
        <f t="shared" ref="P73" si="46">SUM(N73:O73)</f>
        <v>3084</v>
      </c>
    </row>
    <row r="74" spans="1:21" x14ac:dyDescent="0.25">
      <c r="A74" s="38"/>
      <c r="B74" s="38">
        <v>1</v>
      </c>
      <c r="C74" s="38"/>
      <c r="D74" s="38"/>
      <c r="E74" s="38"/>
      <c r="H74" s="1" t="s">
        <v>88</v>
      </c>
      <c r="I74" s="32"/>
      <c r="J74" s="33" t="str">
        <f t="shared" si="39"/>
        <v/>
      </c>
      <c r="K74" s="34" t="str">
        <f t="shared" si="40"/>
        <v/>
      </c>
      <c r="L74" s="35" t="str">
        <f t="shared" si="41"/>
        <v/>
      </c>
      <c r="M74" s="36"/>
      <c r="N74" s="3">
        <v>7955</v>
      </c>
      <c r="O74" s="34">
        <f t="shared" si="11"/>
        <v>1591</v>
      </c>
      <c r="P74" s="37">
        <f t="shared" si="21"/>
        <v>9546</v>
      </c>
    </row>
    <row r="75" spans="1:21" s="44" customFormat="1" x14ac:dyDescent="0.25">
      <c r="A75" s="40"/>
      <c r="B75" s="40"/>
      <c r="C75" s="40"/>
      <c r="D75" s="40"/>
      <c r="E75" s="40"/>
      <c r="F75" s="41"/>
      <c r="G75" s="6"/>
      <c r="H75" s="1" t="s">
        <v>89</v>
      </c>
      <c r="I75" s="32"/>
      <c r="J75" s="33" t="str">
        <f t="shared" si="39"/>
        <v/>
      </c>
      <c r="K75" s="34" t="str">
        <f t="shared" si="40"/>
        <v/>
      </c>
      <c r="L75" s="35" t="str">
        <f t="shared" si="41"/>
        <v/>
      </c>
      <c r="M75" s="36"/>
      <c r="N75" s="3">
        <v>8230</v>
      </c>
      <c r="O75" s="34">
        <f t="shared" si="11"/>
        <v>1646</v>
      </c>
      <c r="P75" s="37">
        <f t="shared" si="21"/>
        <v>9876</v>
      </c>
      <c r="R75" s="54"/>
      <c r="S75" s="54"/>
      <c r="T75" s="54"/>
      <c r="U75" s="54"/>
    </row>
    <row r="76" spans="1:21" s="44" customFormat="1" x14ac:dyDescent="0.25">
      <c r="A76" s="40"/>
      <c r="B76" s="40"/>
      <c r="C76" s="40"/>
      <c r="D76" s="40"/>
      <c r="E76" s="40"/>
      <c r="F76" s="41"/>
      <c r="G76" s="6"/>
      <c r="H76" s="1" t="s">
        <v>90</v>
      </c>
      <c r="I76" s="32"/>
      <c r="J76" s="33" t="str">
        <f t="shared" ref="J76" si="47">IF($I76&gt;0, $N76*I76, "")</f>
        <v/>
      </c>
      <c r="K76" s="34" t="str">
        <f t="shared" ref="K76" si="48">IF($I76&gt;0, $O76*I76, "")</f>
        <v/>
      </c>
      <c r="L76" s="35" t="str">
        <f t="shared" ref="L76" si="49">IF($I76&gt;0, $P76*I76, "")</f>
        <v/>
      </c>
      <c r="M76" s="36"/>
      <c r="N76" s="3">
        <v>8330</v>
      </c>
      <c r="O76" s="34">
        <f t="shared" ref="O76" si="50">N76*20%</f>
        <v>1666</v>
      </c>
      <c r="P76" s="37">
        <f t="shared" ref="P76" si="51">SUM(N76:O76)</f>
        <v>9996</v>
      </c>
      <c r="R76" s="54"/>
      <c r="S76" s="54"/>
      <c r="T76" s="54"/>
      <c r="U76" s="54"/>
    </row>
    <row r="77" spans="1:21" s="44" customFormat="1" x14ac:dyDescent="0.25">
      <c r="A77" s="40"/>
      <c r="B77" s="40"/>
      <c r="C77" s="40"/>
      <c r="D77" s="40"/>
      <c r="E77" s="40"/>
      <c r="F77" s="41"/>
      <c r="G77" s="6"/>
      <c r="H77" s="1" t="s">
        <v>70</v>
      </c>
      <c r="I77" s="32"/>
      <c r="J77" s="33"/>
      <c r="K77" s="34"/>
      <c r="L77" s="35"/>
      <c r="M77" s="36"/>
      <c r="N77" s="57" t="s">
        <v>36</v>
      </c>
      <c r="O77" s="58" t="s">
        <v>36</v>
      </c>
      <c r="P77" s="59" t="s">
        <v>36</v>
      </c>
      <c r="R77" s="54"/>
      <c r="S77" s="54"/>
      <c r="T77" s="54"/>
      <c r="U77" s="54"/>
    </row>
    <row r="78" spans="1:21" s="44" customFormat="1" x14ac:dyDescent="0.25">
      <c r="A78" s="40"/>
      <c r="B78" s="40"/>
      <c r="C78" s="40"/>
      <c r="D78" s="40"/>
      <c r="E78" s="40"/>
      <c r="F78" s="41"/>
      <c r="G78" s="6"/>
      <c r="H78" s="1" t="s">
        <v>66</v>
      </c>
      <c r="I78" s="32"/>
      <c r="J78" s="33" t="str">
        <f t="shared" si="39"/>
        <v/>
      </c>
      <c r="K78" s="34" t="str">
        <f t="shared" si="40"/>
        <v/>
      </c>
      <c r="L78" s="35" t="str">
        <f t="shared" si="41"/>
        <v/>
      </c>
      <c r="M78" s="36"/>
      <c r="N78" s="3">
        <v>58.5</v>
      </c>
      <c r="O78" s="34">
        <f t="shared" si="11"/>
        <v>11.700000000000001</v>
      </c>
      <c r="P78" s="37">
        <f t="shared" si="21"/>
        <v>70.2</v>
      </c>
      <c r="R78" s="54"/>
      <c r="S78" s="54"/>
      <c r="T78" s="54"/>
      <c r="U78" s="54"/>
    </row>
    <row r="79" spans="1:21" s="44" customFormat="1" x14ac:dyDescent="0.25">
      <c r="A79" s="40"/>
      <c r="B79" s="40"/>
      <c r="C79" s="40"/>
      <c r="D79" s="40"/>
      <c r="E79" s="40"/>
      <c r="F79" s="41"/>
      <c r="G79" s="42"/>
      <c r="H79" s="2" t="s">
        <v>47</v>
      </c>
      <c r="I79" s="32"/>
      <c r="J79" s="33"/>
      <c r="K79" s="34"/>
      <c r="L79" s="35"/>
      <c r="M79" s="43"/>
      <c r="N79" s="57" t="s">
        <v>36</v>
      </c>
      <c r="O79" s="58" t="s">
        <v>36</v>
      </c>
      <c r="P79" s="59" t="s">
        <v>36</v>
      </c>
      <c r="R79" s="54"/>
      <c r="S79" s="54"/>
      <c r="T79" s="54"/>
      <c r="U79" s="54"/>
    </row>
    <row r="80" spans="1:21" x14ac:dyDescent="0.25">
      <c r="A80" s="38"/>
      <c r="B80" s="38"/>
      <c r="C80" s="38">
        <v>1</v>
      </c>
      <c r="D80" s="38"/>
      <c r="E80" s="38"/>
      <c r="G80" s="6" t="s">
        <v>8</v>
      </c>
      <c r="H80" s="1"/>
      <c r="I80" s="32"/>
      <c r="J80" s="33" t="str">
        <f t="shared" si="39"/>
        <v/>
      </c>
      <c r="K80" s="34" t="str">
        <f t="shared" si="40"/>
        <v/>
      </c>
      <c r="L80" s="35" t="str">
        <f t="shared" si="41"/>
        <v/>
      </c>
      <c r="M80" s="36"/>
      <c r="N80" s="39"/>
      <c r="O80" s="34"/>
      <c r="P80" s="37"/>
    </row>
    <row r="81" spans="1:16" x14ac:dyDescent="0.25">
      <c r="A81" s="38"/>
      <c r="B81" s="38">
        <v>1</v>
      </c>
      <c r="C81" s="38"/>
      <c r="D81" s="38"/>
      <c r="E81" s="38"/>
      <c r="H81" s="1" t="s">
        <v>97</v>
      </c>
      <c r="I81" s="32"/>
      <c r="J81" s="33" t="str">
        <f t="shared" si="39"/>
        <v/>
      </c>
      <c r="K81" s="34" t="str">
        <f t="shared" si="40"/>
        <v/>
      </c>
      <c r="L81" s="35" t="str">
        <f t="shared" si="41"/>
        <v/>
      </c>
      <c r="M81" s="36"/>
      <c r="N81" s="3">
        <v>0</v>
      </c>
      <c r="O81" s="34">
        <f t="shared" ref="O81" si="52">N81*20%</f>
        <v>0</v>
      </c>
      <c r="P81" s="37">
        <f t="shared" ref="P81" si="53">SUM(N81:O81)</f>
        <v>0</v>
      </c>
    </row>
    <row r="82" spans="1:16" x14ac:dyDescent="0.25">
      <c r="A82" s="38"/>
      <c r="B82" s="38">
        <v>1</v>
      </c>
      <c r="C82" s="38"/>
      <c r="D82" s="38"/>
      <c r="E82" s="38"/>
      <c r="H82" s="1" t="s">
        <v>0</v>
      </c>
      <c r="I82" s="32"/>
      <c r="J82" s="33" t="str">
        <f t="shared" ref="J82" si="54">IF($I82&gt;0, $N82*I82, "")</f>
        <v/>
      </c>
      <c r="K82" s="34" t="str">
        <f t="shared" ref="K82" si="55">IF($I82&gt;0, $O82*I82, "")</f>
        <v/>
      </c>
      <c r="L82" s="35" t="str">
        <f t="shared" ref="L82" si="56">IF($I82&gt;0, $P82*I82, "")</f>
        <v/>
      </c>
      <c r="M82" s="36"/>
      <c r="N82" s="3">
        <v>41</v>
      </c>
      <c r="O82" s="34">
        <f t="shared" ref="O82" si="57">N82*20%</f>
        <v>8.2000000000000011</v>
      </c>
      <c r="P82" s="37">
        <f t="shared" ref="P82" si="58">SUM(N82:O82)</f>
        <v>49.2</v>
      </c>
    </row>
    <row r="83" spans="1:16" x14ac:dyDescent="0.25">
      <c r="A83" s="38"/>
      <c r="B83" s="38"/>
      <c r="C83" s="38"/>
      <c r="D83" s="38"/>
      <c r="E83" s="38"/>
      <c r="H83" s="1" t="s">
        <v>91</v>
      </c>
      <c r="I83" s="32"/>
      <c r="J83" s="33" t="str">
        <f>IF($I83&gt;0, $N83*I83, "")</f>
        <v/>
      </c>
      <c r="K83" s="34" t="str">
        <f>IF($I83&gt;0, $O83*I83, "")</f>
        <v/>
      </c>
      <c r="L83" s="35" t="str">
        <f>IF($I83&gt;0, $P83*I83, "")</f>
        <v/>
      </c>
      <c r="M83" s="36"/>
      <c r="N83" s="39">
        <v>0</v>
      </c>
      <c r="O83" s="34">
        <f>N83*20%</f>
        <v>0</v>
      </c>
      <c r="P83" s="37">
        <f>SUM(N83:O83)</f>
        <v>0</v>
      </c>
    </row>
    <row r="84" spans="1:16" x14ac:dyDescent="0.25">
      <c r="A84" s="38"/>
      <c r="B84" s="38"/>
      <c r="C84" s="38"/>
      <c r="D84" s="38"/>
      <c r="E84" s="38"/>
      <c r="H84" s="1" t="s">
        <v>37</v>
      </c>
      <c r="I84" s="32"/>
      <c r="J84" s="33" t="str">
        <f>IF($I84&gt;0, $N84*I84, "")</f>
        <v/>
      </c>
      <c r="K84" s="34" t="str">
        <f>IF($I84&gt;0, $O84*I84, "")</f>
        <v/>
      </c>
      <c r="L84" s="35" t="str">
        <f>IF($I84&gt;0, $P84*I84, "")</f>
        <v/>
      </c>
      <c r="M84" s="36"/>
      <c r="N84" s="39">
        <v>199</v>
      </c>
      <c r="O84" s="34">
        <f>N84*20%</f>
        <v>39.800000000000004</v>
      </c>
      <c r="P84" s="37">
        <f>SUM(N84:O84)</f>
        <v>238.8</v>
      </c>
    </row>
    <row r="85" spans="1:16" x14ac:dyDescent="0.25">
      <c r="A85" s="38"/>
      <c r="B85" s="38"/>
      <c r="C85" s="38"/>
      <c r="D85" s="38"/>
      <c r="E85" s="38"/>
      <c r="H85" s="1" t="s">
        <v>92</v>
      </c>
      <c r="I85" s="32"/>
      <c r="J85" s="33" t="str">
        <f t="shared" si="39"/>
        <v/>
      </c>
      <c r="K85" s="34" t="str">
        <f t="shared" si="40"/>
        <v/>
      </c>
      <c r="L85" s="35" t="str">
        <f t="shared" si="41"/>
        <v/>
      </c>
      <c r="M85" s="36"/>
      <c r="N85" s="39">
        <v>0</v>
      </c>
      <c r="O85" s="34">
        <f t="shared" si="11"/>
        <v>0</v>
      </c>
      <c r="P85" s="37">
        <f t="shared" si="21"/>
        <v>0</v>
      </c>
    </row>
    <row r="86" spans="1:16" x14ac:dyDescent="0.25">
      <c r="A86" s="38"/>
      <c r="B86" s="38"/>
      <c r="C86" s="38">
        <v>1</v>
      </c>
      <c r="D86" s="38"/>
      <c r="E86" s="38"/>
      <c r="H86" s="1" t="s">
        <v>93</v>
      </c>
      <c r="I86" s="32"/>
      <c r="J86" s="33" t="str">
        <f t="shared" si="39"/>
        <v/>
      </c>
      <c r="K86" s="34" t="str">
        <f t="shared" si="40"/>
        <v/>
      </c>
      <c r="L86" s="35" t="str">
        <f t="shared" si="41"/>
        <v/>
      </c>
      <c r="M86" s="36"/>
      <c r="N86" s="3">
        <v>1475</v>
      </c>
      <c r="O86" s="34">
        <f t="shared" si="11"/>
        <v>295</v>
      </c>
      <c r="P86" s="37">
        <f t="shared" si="21"/>
        <v>1770</v>
      </c>
    </row>
    <row r="87" spans="1:16" x14ac:dyDescent="0.25">
      <c r="A87" s="38"/>
      <c r="B87" s="38"/>
      <c r="C87" s="38"/>
      <c r="D87" s="38"/>
      <c r="E87" s="38"/>
      <c r="H87" s="1" t="s">
        <v>94</v>
      </c>
      <c r="I87" s="32"/>
      <c r="J87" s="33" t="str">
        <f t="shared" si="39"/>
        <v/>
      </c>
      <c r="K87" s="34" t="str">
        <f t="shared" si="40"/>
        <v/>
      </c>
      <c r="L87" s="35" t="str">
        <f t="shared" si="41"/>
        <v/>
      </c>
      <c r="M87" s="36"/>
      <c r="N87" s="3">
        <v>1875</v>
      </c>
      <c r="O87" s="34">
        <f t="shared" si="11"/>
        <v>375</v>
      </c>
      <c r="P87" s="37">
        <f t="shared" si="21"/>
        <v>2250</v>
      </c>
    </row>
    <row r="88" spans="1:16" x14ac:dyDescent="0.25">
      <c r="A88" s="38"/>
      <c r="B88" s="38"/>
      <c r="C88" s="38"/>
      <c r="D88" s="38"/>
      <c r="E88" s="38"/>
      <c r="H88" s="1" t="s">
        <v>107</v>
      </c>
      <c r="I88" s="32"/>
      <c r="J88" s="33" t="str">
        <f t="shared" si="39"/>
        <v/>
      </c>
      <c r="K88" s="34" t="str">
        <f t="shared" si="40"/>
        <v/>
      </c>
      <c r="L88" s="35" t="str">
        <f t="shared" si="41"/>
        <v/>
      </c>
      <c r="M88" s="36"/>
      <c r="N88" s="3">
        <v>925</v>
      </c>
      <c r="O88" s="34">
        <f t="shared" si="11"/>
        <v>185</v>
      </c>
      <c r="P88" s="37">
        <f t="shared" si="21"/>
        <v>1110</v>
      </c>
    </row>
    <row r="89" spans="1:16" x14ac:dyDescent="0.25">
      <c r="A89" s="38"/>
      <c r="B89" s="38"/>
      <c r="C89" s="38"/>
      <c r="D89" s="38"/>
      <c r="E89" s="38"/>
      <c r="H89" s="1" t="s">
        <v>122</v>
      </c>
      <c r="I89" s="32"/>
      <c r="J89" s="33" t="str">
        <f t="shared" ref="J89" si="59">IF($I89&gt;0, $N89*I89, "")</f>
        <v/>
      </c>
      <c r="K89" s="34" t="str">
        <f t="shared" ref="K89" si="60">IF($I89&gt;0, $O89*I89, "")</f>
        <v/>
      </c>
      <c r="L89" s="35" t="str">
        <f t="shared" ref="L89" si="61">IF($I89&gt;0, $P89*I89, "")</f>
        <v/>
      </c>
      <c r="M89" s="36"/>
      <c r="N89" s="39">
        <v>575</v>
      </c>
      <c r="O89" s="34">
        <f t="shared" ref="O89" si="62">N89*20%</f>
        <v>115</v>
      </c>
      <c r="P89" s="37">
        <f t="shared" ref="P89" si="63">SUM(N89:O89)</f>
        <v>690</v>
      </c>
    </row>
    <row r="90" spans="1:16" x14ac:dyDescent="0.25">
      <c r="A90" s="38"/>
      <c r="B90" s="38">
        <v>1</v>
      </c>
      <c r="C90" s="38"/>
      <c r="D90" s="38"/>
      <c r="E90" s="38"/>
      <c r="H90" s="1" t="s">
        <v>4</v>
      </c>
      <c r="I90" s="32">
        <v>1</v>
      </c>
      <c r="J90" s="33">
        <f t="shared" si="39"/>
        <v>245</v>
      </c>
      <c r="K90" s="34">
        <f t="shared" si="40"/>
        <v>49</v>
      </c>
      <c r="L90" s="35">
        <f t="shared" si="41"/>
        <v>294</v>
      </c>
      <c r="M90" s="36"/>
      <c r="N90" s="3">
        <v>245</v>
      </c>
      <c r="O90" s="34">
        <f t="shared" si="11"/>
        <v>49</v>
      </c>
      <c r="P90" s="37">
        <f t="shared" si="21"/>
        <v>294</v>
      </c>
    </row>
    <row r="91" spans="1:16" x14ac:dyDescent="0.25">
      <c r="A91" s="38"/>
      <c r="B91" s="38"/>
      <c r="C91" s="38">
        <v>1</v>
      </c>
      <c r="D91" s="38"/>
      <c r="E91" s="38"/>
      <c r="G91" s="6" t="s">
        <v>108</v>
      </c>
      <c r="H91" s="1"/>
      <c r="I91" s="32"/>
      <c r="J91" s="33" t="str">
        <f t="shared" ref="J91" si="64">IF($I91&gt;0, $N91*I91, "")</f>
        <v/>
      </c>
      <c r="K91" s="34" t="str">
        <f t="shared" ref="K91" si="65">IF($I91&gt;0, $O91*I91, "")</f>
        <v/>
      </c>
      <c r="L91" s="35" t="str">
        <f t="shared" ref="L91" si="66">IF($I91&gt;0, $P91*I91, "")</f>
        <v/>
      </c>
      <c r="M91" s="36"/>
      <c r="N91" s="39"/>
      <c r="O91" s="34"/>
      <c r="P91" s="37"/>
    </row>
    <row r="92" spans="1:16" x14ac:dyDescent="0.25">
      <c r="A92" s="38"/>
      <c r="B92" s="38"/>
      <c r="C92" s="38">
        <v>1</v>
      </c>
      <c r="D92" s="38"/>
      <c r="E92" s="38"/>
      <c r="H92" s="1" t="s">
        <v>29</v>
      </c>
      <c r="I92" s="32"/>
      <c r="J92" s="33" t="str">
        <f t="shared" si="39"/>
        <v/>
      </c>
      <c r="K92" s="34" t="str">
        <f t="shared" si="40"/>
        <v/>
      </c>
      <c r="L92" s="35" t="str">
        <f t="shared" si="41"/>
        <v/>
      </c>
      <c r="M92" s="36"/>
      <c r="N92" s="3">
        <v>68.75</v>
      </c>
      <c r="O92" s="34">
        <f t="shared" si="11"/>
        <v>13.75</v>
      </c>
      <c r="P92" s="37">
        <f t="shared" ref="P92:P138" si="67">SUM(N92:O92)</f>
        <v>82.5</v>
      </c>
    </row>
    <row r="93" spans="1:16" x14ac:dyDescent="0.25">
      <c r="A93" s="38"/>
      <c r="B93" s="38"/>
      <c r="C93" s="38"/>
      <c r="D93" s="38"/>
      <c r="E93" s="38"/>
      <c r="H93" s="1" t="s">
        <v>123</v>
      </c>
      <c r="I93" s="32"/>
      <c r="J93" s="33" t="str">
        <f t="shared" si="39"/>
        <v/>
      </c>
      <c r="K93" s="34" t="str">
        <f t="shared" si="40"/>
        <v/>
      </c>
      <c r="L93" s="35" t="str">
        <f t="shared" si="41"/>
        <v/>
      </c>
      <c r="M93" s="36"/>
      <c r="N93" s="3">
        <v>68.75</v>
      </c>
      <c r="O93" s="34">
        <f t="shared" si="11"/>
        <v>13.75</v>
      </c>
      <c r="P93" s="37">
        <f t="shared" si="67"/>
        <v>82.5</v>
      </c>
    </row>
    <row r="94" spans="1:16" x14ac:dyDescent="0.25">
      <c r="A94" s="38"/>
      <c r="B94" s="38"/>
      <c r="C94" s="38"/>
      <c r="D94" s="38"/>
      <c r="E94" s="38"/>
      <c r="H94" s="1" t="s">
        <v>74</v>
      </c>
      <c r="I94" s="32"/>
      <c r="J94" s="33" t="str">
        <f t="shared" si="39"/>
        <v/>
      </c>
      <c r="K94" s="34" t="str">
        <f t="shared" si="40"/>
        <v/>
      </c>
      <c r="L94" s="35" t="str">
        <f t="shared" si="41"/>
        <v/>
      </c>
      <c r="M94" s="36"/>
      <c r="N94" s="3">
        <v>110</v>
      </c>
      <c r="O94" s="34">
        <f t="shared" si="11"/>
        <v>22</v>
      </c>
      <c r="P94" s="37">
        <f t="shared" si="67"/>
        <v>132</v>
      </c>
    </row>
    <row r="95" spans="1:16" x14ac:dyDescent="0.25">
      <c r="A95" s="38"/>
      <c r="B95" s="38"/>
      <c r="C95" s="38"/>
      <c r="D95" s="38"/>
      <c r="E95" s="38"/>
      <c r="H95" s="1" t="s">
        <v>75</v>
      </c>
      <c r="I95" s="32"/>
      <c r="J95" s="33" t="str">
        <f t="shared" si="39"/>
        <v/>
      </c>
      <c r="K95" s="34" t="str">
        <f t="shared" si="40"/>
        <v/>
      </c>
      <c r="L95" s="35" t="str">
        <f t="shared" si="41"/>
        <v/>
      </c>
      <c r="M95" s="36"/>
      <c r="N95" s="3">
        <v>155</v>
      </c>
      <c r="O95" s="34">
        <f t="shared" si="11"/>
        <v>31</v>
      </c>
      <c r="P95" s="37">
        <f t="shared" si="67"/>
        <v>186</v>
      </c>
    </row>
    <row r="96" spans="1:16" x14ac:dyDescent="0.25">
      <c r="A96" s="38"/>
      <c r="B96" s="38"/>
      <c r="C96" s="38"/>
      <c r="D96" s="38"/>
      <c r="E96" s="38"/>
      <c r="H96" s="1" t="s">
        <v>76</v>
      </c>
      <c r="I96" s="32"/>
      <c r="J96" s="33" t="str">
        <f t="shared" si="39"/>
        <v/>
      </c>
      <c r="K96" s="34" t="str">
        <f t="shared" si="40"/>
        <v/>
      </c>
      <c r="L96" s="35" t="str">
        <f t="shared" si="41"/>
        <v/>
      </c>
      <c r="M96" s="36"/>
      <c r="N96" s="3">
        <v>210</v>
      </c>
      <c r="O96" s="34">
        <f t="shared" si="11"/>
        <v>42</v>
      </c>
      <c r="P96" s="37">
        <f t="shared" si="67"/>
        <v>252</v>
      </c>
    </row>
    <row r="97" spans="1:21" x14ac:dyDescent="0.25">
      <c r="A97" s="38"/>
      <c r="B97" s="38">
        <v>1</v>
      </c>
      <c r="C97" s="38"/>
      <c r="D97" s="38"/>
      <c r="E97" s="38"/>
      <c r="H97" s="1" t="s">
        <v>23</v>
      </c>
      <c r="I97" s="32"/>
      <c r="J97" s="33" t="str">
        <f t="shared" si="39"/>
        <v/>
      </c>
      <c r="K97" s="34" t="str">
        <f t="shared" si="40"/>
        <v/>
      </c>
      <c r="L97" s="35" t="str">
        <f t="shared" si="41"/>
        <v/>
      </c>
      <c r="M97" s="36"/>
      <c r="N97" s="3">
        <v>475</v>
      </c>
      <c r="O97" s="34">
        <f t="shared" si="11"/>
        <v>95</v>
      </c>
      <c r="P97" s="37">
        <f t="shared" si="67"/>
        <v>570</v>
      </c>
    </row>
    <row r="98" spans="1:21" x14ac:dyDescent="0.25">
      <c r="A98" s="38"/>
      <c r="B98" s="38"/>
      <c r="C98" s="38">
        <v>1</v>
      </c>
      <c r="D98" s="38"/>
      <c r="E98" s="38"/>
      <c r="H98" s="1" t="s">
        <v>45</v>
      </c>
      <c r="I98" s="32"/>
      <c r="J98" s="33" t="str">
        <f t="shared" si="39"/>
        <v/>
      </c>
      <c r="K98" s="34" t="str">
        <f t="shared" si="40"/>
        <v/>
      </c>
      <c r="L98" s="35" t="str">
        <f t="shared" si="41"/>
        <v/>
      </c>
      <c r="M98" s="36"/>
      <c r="N98" s="3">
        <v>400</v>
      </c>
      <c r="O98" s="34">
        <f t="shared" si="11"/>
        <v>80</v>
      </c>
      <c r="P98" s="37">
        <f t="shared" si="67"/>
        <v>480</v>
      </c>
    </row>
    <row r="99" spans="1:21" x14ac:dyDescent="0.25">
      <c r="A99" s="38"/>
      <c r="B99" s="38"/>
      <c r="C99" s="38"/>
      <c r="D99" s="38"/>
      <c r="E99" s="38"/>
      <c r="H99" s="1" t="s">
        <v>73</v>
      </c>
      <c r="I99" s="32"/>
      <c r="J99" s="33" t="str">
        <f t="shared" si="39"/>
        <v/>
      </c>
      <c r="K99" s="34" t="str">
        <f t="shared" si="40"/>
        <v/>
      </c>
      <c r="L99" s="35" t="str">
        <f t="shared" si="41"/>
        <v/>
      </c>
      <c r="M99" s="36"/>
      <c r="N99" s="3">
        <v>475</v>
      </c>
      <c r="O99" s="34">
        <f t="shared" si="11"/>
        <v>95</v>
      </c>
      <c r="P99" s="37">
        <f t="shared" si="67"/>
        <v>570</v>
      </c>
    </row>
    <row r="100" spans="1:21" s="44" customFormat="1" x14ac:dyDescent="0.25">
      <c r="A100" s="40"/>
      <c r="B100" s="40"/>
      <c r="C100" s="40"/>
      <c r="D100" s="40"/>
      <c r="E100" s="40"/>
      <c r="F100" s="41"/>
      <c r="G100" s="42"/>
      <c r="H100" s="2" t="s">
        <v>57</v>
      </c>
      <c r="I100" s="32"/>
      <c r="J100" s="33" t="str">
        <f t="shared" si="39"/>
        <v/>
      </c>
      <c r="K100" s="34" t="str">
        <f t="shared" si="40"/>
        <v/>
      </c>
      <c r="L100" s="35" t="str">
        <f t="shared" si="41"/>
        <v/>
      </c>
      <c r="M100" s="43"/>
      <c r="N100" s="39">
        <v>330</v>
      </c>
      <c r="O100" s="34">
        <f t="shared" ref="O100" si="68">N100*20%</f>
        <v>66</v>
      </c>
      <c r="P100" s="37">
        <f t="shared" ref="P100" si="69">SUM(N100:O100)</f>
        <v>396</v>
      </c>
      <c r="R100" s="54"/>
      <c r="S100" s="54"/>
      <c r="T100" s="54"/>
      <c r="U100" s="54"/>
    </row>
    <row r="101" spans="1:21" x14ac:dyDescent="0.25">
      <c r="A101" s="38"/>
      <c r="B101" s="38"/>
      <c r="C101" s="38"/>
      <c r="D101" s="38"/>
      <c r="E101" s="38"/>
      <c r="H101" s="1" t="s">
        <v>109</v>
      </c>
      <c r="I101" s="32"/>
      <c r="J101" s="33" t="str">
        <f t="shared" si="39"/>
        <v/>
      </c>
      <c r="K101" s="34" t="str">
        <f t="shared" si="40"/>
        <v/>
      </c>
      <c r="L101" s="35" t="str">
        <f t="shared" si="41"/>
        <v/>
      </c>
      <c r="M101" s="36"/>
      <c r="N101" s="39">
        <v>225</v>
      </c>
      <c r="O101" s="34">
        <f t="shared" si="11"/>
        <v>45</v>
      </c>
      <c r="P101" s="37">
        <f t="shared" si="67"/>
        <v>270</v>
      </c>
    </row>
    <row r="102" spans="1:21" x14ac:dyDescent="0.25">
      <c r="A102" s="38"/>
      <c r="B102" s="38"/>
      <c r="C102" s="38"/>
      <c r="D102" s="38"/>
      <c r="E102" s="38"/>
      <c r="H102" s="2" t="s">
        <v>30</v>
      </c>
      <c r="I102" s="32"/>
      <c r="J102" s="33" t="str">
        <f t="shared" si="39"/>
        <v/>
      </c>
      <c r="K102" s="34" t="str">
        <f t="shared" si="40"/>
        <v/>
      </c>
      <c r="L102" s="35" t="str">
        <f t="shared" si="41"/>
        <v/>
      </c>
      <c r="M102" s="43"/>
      <c r="N102" s="39">
        <v>300</v>
      </c>
      <c r="O102" s="34">
        <f t="shared" si="11"/>
        <v>60</v>
      </c>
      <c r="P102" s="37">
        <f t="shared" si="67"/>
        <v>360</v>
      </c>
    </row>
    <row r="103" spans="1:21" x14ac:dyDescent="0.25">
      <c r="A103" s="38"/>
      <c r="B103" s="38"/>
      <c r="C103" s="38"/>
      <c r="D103" s="38"/>
      <c r="E103" s="38"/>
      <c r="H103" s="2" t="s">
        <v>31</v>
      </c>
      <c r="I103" s="32"/>
      <c r="J103" s="33" t="str">
        <f t="shared" si="39"/>
        <v/>
      </c>
      <c r="K103" s="34" t="str">
        <f t="shared" si="40"/>
        <v/>
      </c>
      <c r="L103" s="35" t="str">
        <f t="shared" si="41"/>
        <v/>
      </c>
      <c r="M103" s="43"/>
      <c r="N103" s="39">
        <v>400</v>
      </c>
      <c r="O103" s="34">
        <f t="shared" si="11"/>
        <v>80</v>
      </c>
      <c r="P103" s="37">
        <f t="shared" si="67"/>
        <v>480</v>
      </c>
    </row>
    <row r="104" spans="1:21" s="44" customFormat="1" x14ac:dyDescent="0.25">
      <c r="A104" s="40"/>
      <c r="B104" s="40"/>
      <c r="C104" s="40"/>
      <c r="D104" s="40"/>
      <c r="E104" s="40"/>
      <c r="F104" s="41"/>
      <c r="G104" s="6"/>
      <c r="H104" s="1" t="s">
        <v>51</v>
      </c>
      <c r="I104" s="32"/>
      <c r="J104" s="33" t="str">
        <f>IF($I104&gt;0, $N104*I104, "")</f>
        <v/>
      </c>
      <c r="K104" s="34" t="str">
        <f>IF($I104&gt;0, $O104*I104, "")</f>
        <v/>
      </c>
      <c r="L104" s="35" t="str">
        <f>IF($I104&gt;0, $P104*I104, "")</f>
        <v/>
      </c>
      <c r="M104" s="36"/>
      <c r="N104" s="3">
        <v>44.5</v>
      </c>
      <c r="O104" s="34">
        <f>N104*20%</f>
        <v>8.9</v>
      </c>
      <c r="P104" s="37">
        <f>SUM(N104:O104)</f>
        <v>53.4</v>
      </c>
      <c r="R104" s="54"/>
      <c r="S104" s="54"/>
      <c r="T104" s="54"/>
      <c r="U104" s="54"/>
    </row>
    <row r="105" spans="1:21" s="44" customFormat="1" x14ac:dyDescent="0.25">
      <c r="A105" s="40"/>
      <c r="B105" s="40"/>
      <c r="C105" s="40"/>
      <c r="D105" s="40"/>
      <c r="E105" s="40"/>
      <c r="F105" s="41"/>
      <c r="G105" s="42"/>
      <c r="H105" s="2" t="s">
        <v>106</v>
      </c>
      <c r="I105" s="32"/>
      <c r="J105" s="33" t="str">
        <f t="shared" si="39"/>
        <v/>
      </c>
      <c r="K105" s="34" t="str">
        <f t="shared" si="40"/>
        <v/>
      </c>
      <c r="L105" s="35" t="str">
        <f t="shared" si="41"/>
        <v/>
      </c>
      <c r="M105" s="43"/>
      <c r="N105" s="39">
        <v>52.5</v>
      </c>
      <c r="O105" s="34">
        <f t="shared" si="11"/>
        <v>10.5</v>
      </c>
      <c r="P105" s="37">
        <f t="shared" si="67"/>
        <v>63</v>
      </c>
      <c r="R105" s="54"/>
      <c r="S105" s="54"/>
      <c r="T105" s="54"/>
      <c r="U105" s="54"/>
    </row>
    <row r="106" spans="1:21" s="44" customFormat="1" x14ac:dyDescent="0.25">
      <c r="A106" s="40"/>
      <c r="B106" s="40"/>
      <c r="C106" s="40"/>
      <c r="D106" s="40"/>
      <c r="E106" s="40"/>
      <c r="F106" s="41"/>
      <c r="G106" s="42"/>
      <c r="H106" s="2" t="s">
        <v>32</v>
      </c>
      <c r="I106" s="32"/>
      <c r="J106" s="33" t="str">
        <f t="shared" si="39"/>
        <v/>
      </c>
      <c r="K106" s="34" t="str">
        <f t="shared" si="40"/>
        <v/>
      </c>
      <c r="L106" s="35" t="str">
        <f t="shared" si="41"/>
        <v/>
      </c>
      <c r="M106" s="43"/>
      <c r="N106" s="39">
        <v>133</v>
      </c>
      <c r="O106" s="34">
        <f t="shared" si="11"/>
        <v>26.6</v>
      </c>
      <c r="P106" s="37">
        <f t="shared" si="67"/>
        <v>159.6</v>
      </c>
      <c r="R106" s="54"/>
      <c r="S106" s="54"/>
      <c r="T106" s="54"/>
      <c r="U106" s="54"/>
    </row>
    <row r="107" spans="1:21" s="44" customFormat="1" x14ac:dyDescent="0.25">
      <c r="A107" s="40"/>
      <c r="B107" s="40">
        <v>1</v>
      </c>
      <c r="C107" s="40"/>
      <c r="D107" s="40"/>
      <c r="E107" s="40"/>
      <c r="F107" s="41"/>
      <c r="G107" s="42" t="s">
        <v>95</v>
      </c>
      <c r="H107" s="2"/>
      <c r="I107" s="32"/>
      <c r="J107" s="33" t="str">
        <f t="shared" si="39"/>
        <v/>
      </c>
      <c r="K107" s="34" t="str">
        <f t="shared" si="40"/>
        <v/>
      </c>
      <c r="L107" s="35" t="str">
        <f t="shared" si="41"/>
        <v/>
      </c>
      <c r="M107" s="43"/>
      <c r="N107" s="39"/>
      <c r="O107" s="34"/>
      <c r="P107" s="37"/>
      <c r="R107" s="54"/>
      <c r="S107" s="54"/>
      <c r="T107" s="54"/>
      <c r="U107" s="54"/>
    </row>
    <row r="108" spans="1:21" s="44" customFormat="1" x14ac:dyDescent="0.25">
      <c r="A108" s="40"/>
      <c r="B108" s="40"/>
      <c r="C108" s="40"/>
      <c r="D108" s="40"/>
      <c r="E108" s="40"/>
      <c r="F108" s="41"/>
      <c r="G108" s="42"/>
      <c r="H108" s="2" t="s">
        <v>5</v>
      </c>
      <c r="I108" s="32"/>
      <c r="J108" s="33" t="str">
        <f>IF($I108&gt;0, $N108*I108, "")</f>
        <v/>
      </c>
      <c r="K108" s="34" t="str">
        <f>IF($I108&gt;0, $O108*I108, "")</f>
        <v/>
      </c>
      <c r="L108" s="35" t="str">
        <f>IF($I108&gt;0, $P108*I108, "")</f>
        <v/>
      </c>
      <c r="M108" s="43"/>
      <c r="N108" s="39">
        <v>450</v>
      </c>
      <c r="O108" s="34">
        <f>N108*20%</f>
        <v>90</v>
      </c>
      <c r="P108" s="37">
        <f>SUM(N108:O108)</f>
        <v>540</v>
      </c>
      <c r="R108" s="54"/>
      <c r="S108" s="54"/>
      <c r="T108" s="54"/>
      <c r="U108" s="54"/>
    </row>
    <row r="109" spans="1:21" s="44" customFormat="1" x14ac:dyDescent="0.25">
      <c r="A109" s="40"/>
      <c r="B109" s="40"/>
      <c r="C109" s="40"/>
      <c r="D109" s="40"/>
      <c r="E109" s="40"/>
      <c r="F109" s="41"/>
      <c r="G109" s="42"/>
      <c r="H109" s="2" t="s">
        <v>117</v>
      </c>
      <c r="I109" s="32"/>
      <c r="J109" s="33" t="str">
        <f>IF($I109&gt;0, $N109*I109, "")</f>
        <v/>
      </c>
      <c r="K109" s="34" t="str">
        <f>IF($I109&gt;0, $O109*I109, "")</f>
        <v/>
      </c>
      <c r="L109" s="35" t="str">
        <f>IF($I109&gt;0, $P109*I109, "")</f>
        <v/>
      </c>
      <c r="M109" s="43"/>
      <c r="N109" s="39">
        <v>0</v>
      </c>
      <c r="O109" s="34">
        <f>N109*20%</f>
        <v>0</v>
      </c>
      <c r="P109" s="37">
        <f>SUM(N109:O109)</f>
        <v>0</v>
      </c>
      <c r="R109" s="54"/>
      <c r="S109" s="54"/>
      <c r="T109" s="54"/>
      <c r="U109" s="54"/>
    </row>
    <row r="110" spans="1:21" s="44" customFormat="1" x14ac:dyDescent="0.25">
      <c r="A110" s="40"/>
      <c r="B110" s="40"/>
      <c r="C110" s="40"/>
      <c r="D110" s="40"/>
      <c r="E110" s="40"/>
      <c r="F110" s="41"/>
      <c r="G110" s="42"/>
      <c r="H110" s="2" t="s">
        <v>42</v>
      </c>
      <c r="I110" s="32"/>
      <c r="J110" s="33" t="str">
        <f>IF($I110&gt;0, $N110*I110, "")</f>
        <v/>
      </c>
      <c r="K110" s="34" t="str">
        <f>IF($I110&gt;0, $O110*I110, "")</f>
        <v/>
      </c>
      <c r="L110" s="35" t="str">
        <f>IF($I110&gt;0, $P110*I110, "")</f>
        <v/>
      </c>
      <c r="M110" s="43"/>
      <c r="N110" s="39">
        <v>625</v>
      </c>
      <c r="O110" s="34">
        <f>N110*20%</f>
        <v>125</v>
      </c>
      <c r="P110" s="37">
        <f>SUM(N110:O110)</f>
        <v>750</v>
      </c>
      <c r="R110" s="54"/>
      <c r="S110" s="54"/>
      <c r="T110" s="54"/>
      <c r="U110" s="54"/>
    </row>
    <row r="111" spans="1:21" s="44" customFormat="1" x14ac:dyDescent="0.25">
      <c r="A111" s="40"/>
      <c r="B111" s="40"/>
      <c r="C111" s="40"/>
      <c r="D111" s="40"/>
      <c r="E111" s="40"/>
      <c r="F111" s="41"/>
      <c r="G111" s="42"/>
      <c r="H111" s="2" t="s">
        <v>35</v>
      </c>
      <c r="I111" s="32"/>
      <c r="J111" s="33"/>
      <c r="K111" s="34"/>
      <c r="L111" s="35"/>
      <c r="M111" s="43"/>
      <c r="N111" s="57" t="s">
        <v>36</v>
      </c>
      <c r="O111" s="58" t="s">
        <v>36</v>
      </c>
      <c r="P111" s="59" t="s">
        <v>36</v>
      </c>
      <c r="R111" s="54"/>
      <c r="S111" s="54"/>
      <c r="T111" s="54"/>
      <c r="U111" s="54"/>
    </row>
    <row r="112" spans="1:21" s="44" customFormat="1" x14ac:dyDescent="0.25">
      <c r="A112" s="40"/>
      <c r="B112" s="40">
        <v>1</v>
      </c>
      <c r="C112" s="40"/>
      <c r="D112" s="40"/>
      <c r="E112" s="40"/>
      <c r="F112" s="41"/>
      <c r="G112" s="42" t="s">
        <v>96</v>
      </c>
      <c r="H112" s="2"/>
      <c r="I112" s="32"/>
      <c r="J112" s="33" t="str">
        <f t="shared" ref="J112" si="70">IF($I112&gt;0, $N112*I112, "")</f>
        <v/>
      </c>
      <c r="K112" s="34" t="str">
        <f t="shared" ref="K112" si="71">IF($I112&gt;0, $O112*I112, "")</f>
        <v/>
      </c>
      <c r="L112" s="35" t="str">
        <f t="shared" ref="L112" si="72">IF($I112&gt;0, $P112*I112, "")</f>
        <v/>
      </c>
      <c r="M112" s="43"/>
      <c r="N112" s="39"/>
      <c r="O112" s="34"/>
      <c r="P112" s="37"/>
      <c r="R112" s="54"/>
      <c r="S112" s="54"/>
      <c r="T112" s="54"/>
      <c r="U112" s="54"/>
    </row>
    <row r="113" spans="1:21" s="44" customFormat="1" x14ac:dyDescent="0.25">
      <c r="A113" s="40"/>
      <c r="B113" s="40"/>
      <c r="C113" s="40"/>
      <c r="D113" s="40"/>
      <c r="E113" s="40"/>
      <c r="F113" s="41"/>
      <c r="G113" s="42"/>
      <c r="H113" s="2" t="s">
        <v>124</v>
      </c>
      <c r="I113" s="32"/>
      <c r="J113" s="33" t="str">
        <f t="shared" ref="J113:J123" si="73">IF($I113&gt;0, $N113*I113, "")</f>
        <v/>
      </c>
      <c r="K113" s="34" t="str">
        <f t="shared" ref="K113:K123" si="74">IF($I113&gt;0, $O113*I113, "")</f>
        <v/>
      </c>
      <c r="L113" s="35" t="str">
        <f t="shared" ref="L113:L123" si="75">IF($I113&gt;0, $P113*I113, "")</f>
        <v/>
      </c>
      <c r="M113" s="43"/>
      <c r="N113" s="39">
        <v>0</v>
      </c>
      <c r="O113" s="34">
        <f>N113*20%</f>
        <v>0</v>
      </c>
      <c r="P113" s="37">
        <f>SUM(N113:O113)</f>
        <v>0</v>
      </c>
      <c r="R113" s="54"/>
      <c r="S113" s="54"/>
      <c r="T113" s="54"/>
      <c r="U113" s="54"/>
    </row>
    <row r="114" spans="1:21" x14ac:dyDescent="0.25">
      <c r="A114" s="38"/>
      <c r="B114" s="38"/>
      <c r="C114" s="38"/>
      <c r="D114" s="38"/>
      <c r="E114" s="38"/>
      <c r="H114" s="1" t="s">
        <v>68</v>
      </c>
      <c r="I114" s="32"/>
      <c r="J114" s="33" t="str">
        <f t="shared" si="73"/>
        <v/>
      </c>
      <c r="K114" s="34" t="str">
        <f t="shared" si="74"/>
        <v/>
      </c>
      <c r="L114" s="35" t="str">
        <f t="shared" si="75"/>
        <v/>
      </c>
      <c r="M114" s="36"/>
      <c r="N114" s="3">
        <v>975</v>
      </c>
      <c r="O114" s="34">
        <f>N114*20%</f>
        <v>195</v>
      </c>
      <c r="P114" s="37">
        <f>SUM(N114:O114)</f>
        <v>1170</v>
      </c>
    </row>
    <row r="115" spans="1:21" x14ac:dyDescent="0.25">
      <c r="A115" s="38"/>
      <c r="B115" s="38"/>
      <c r="C115" s="38"/>
      <c r="D115" s="38"/>
      <c r="E115" s="38"/>
      <c r="H115" s="1" t="s">
        <v>69</v>
      </c>
      <c r="I115" s="32"/>
      <c r="J115" s="33" t="str">
        <f t="shared" si="73"/>
        <v/>
      </c>
      <c r="K115" s="34" t="str">
        <f t="shared" si="74"/>
        <v/>
      </c>
      <c r="L115" s="35" t="str">
        <f t="shared" si="75"/>
        <v/>
      </c>
      <c r="M115" s="36"/>
      <c r="N115" s="3">
        <v>935</v>
      </c>
      <c r="O115" s="34">
        <f>N115*20%</f>
        <v>187</v>
      </c>
      <c r="P115" s="37">
        <f>SUM(N115:O115)</f>
        <v>1122</v>
      </c>
    </row>
    <row r="116" spans="1:21" s="44" customFormat="1" x14ac:dyDescent="0.25">
      <c r="A116" s="40">
        <v>1</v>
      </c>
      <c r="B116" s="40"/>
      <c r="C116" s="40"/>
      <c r="D116" s="40"/>
      <c r="E116" s="40"/>
      <c r="F116" s="41"/>
      <c r="G116" s="6" t="s">
        <v>59</v>
      </c>
      <c r="H116" s="1"/>
      <c r="I116" s="32"/>
      <c r="J116" s="33" t="str">
        <f t="shared" si="73"/>
        <v/>
      </c>
      <c r="K116" s="34" t="str">
        <f t="shared" si="74"/>
        <v/>
      </c>
      <c r="L116" s="35" t="str">
        <f t="shared" si="75"/>
        <v/>
      </c>
      <c r="M116" s="36"/>
      <c r="N116" s="39"/>
      <c r="O116" s="34"/>
      <c r="P116" s="37"/>
      <c r="R116" s="54"/>
      <c r="S116" s="54"/>
      <c r="T116" s="54"/>
      <c r="U116" s="54"/>
    </row>
    <row r="117" spans="1:21" x14ac:dyDescent="0.25">
      <c r="A117" s="38"/>
      <c r="B117" s="38"/>
      <c r="C117" s="38"/>
      <c r="D117" s="38"/>
      <c r="E117" s="38"/>
      <c r="H117" s="1" t="s">
        <v>115</v>
      </c>
      <c r="I117" s="32"/>
      <c r="J117" s="33" t="str">
        <f t="shared" si="73"/>
        <v/>
      </c>
      <c r="K117" s="34" t="str">
        <f t="shared" si="74"/>
        <v/>
      </c>
      <c r="L117" s="35" t="str">
        <f t="shared" si="75"/>
        <v/>
      </c>
      <c r="M117" s="36"/>
      <c r="N117" s="3">
        <v>0</v>
      </c>
      <c r="O117" s="34">
        <v>0</v>
      </c>
      <c r="P117" s="37">
        <v>0</v>
      </c>
    </row>
    <row r="118" spans="1:21" x14ac:dyDescent="0.25">
      <c r="A118" s="38"/>
      <c r="B118" s="38"/>
      <c r="C118" s="38"/>
      <c r="D118" s="38"/>
      <c r="E118" s="38"/>
      <c r="H118" s="1" t="s">
        <v>111</v>
      </c>
      <c r="I118" s="32"/>
      <c r="J118" s="33" t="str">
        <f t="shared" si="73"/>
        <v/>
      </c>
      <c r="K118" s="34" t="str">
        <f t="shared" si="74"/>
        <v/>
      </c>
      <c r="L118" s="35" t="str">
        <f t="shared" si="75"/>
        <v/>
      </c>
      <c r="M118" s="36"/>
      <c r="N118" s="3">
        <v>85</v>
      </c>
      <c r="O118" s="34">
        <f t="shared" ref="O118:O122" si="76">N118*20%</f>
        <v>17</v>
      </c>
      <c r="P118" s="37">
        <f t="shared" ref="P118:P122" si="77">SUM(N118:O118)</f>
        <v>102</v>
      </c>
    </row>
    <row r="119" spans="1:21" x14ac:dyDescent="0.25">
      <c r="A119" s="38">
        <v>2</v>
      </c>
      <c r="B119" s="38"/>
      <c r="C119" s="38">
        <v>1</v>
      </c>
      <c r="D119" s="38"/>
      <c r="E119" s="38"/>
      <c r="H119" s="1" t="s">
        <v>110</v>
      </c>
      <c r="I119" s="32"/>
      <c r="J119" s="33" t="str">
        <f t="shared" si="73"/>
        <v/>
      </c>
      <c r="K119" s="34" t="str">
        <f t="shared" si="74"/>
        <v/>
      </c>
      <c r="L119" s="35" t="str">
        <f t="shared" si="75"/>
        <v/>
      </c>
      <c r="M119" s="36"/>
      <c r="N119" s="3">
        <v>35</v>
      </c>
      <c r="O119" s="34">
        <f t="shared" si="76"/>
        <v>7</v>
      </c>
      <c r="P119" s="37">
        <f t="shared" si="77"/>
        <v>42</v>
      </c>
    </row>
    <row r="120" spans="1:21" x14ac:dyDescent="0.25">
      <c r="A120" s="38"/>
      <c r="B120" s="38"/>
      <c r="C120" s="38"/>
      <c r="D120" s="38"/>
      <c r="E120" s="38"/>
      <c r="H120" s="1" t="s">
        <v>112</v>
      </c>
      <c r="I120" s="32"/>
      <c r="J120" s="33" t="str">
        <f t="shared" si="73"/>
        <v/>
      </c>
      <c r="K120" s="34" t="str">
        <f t="shared" si="74"/>
        <v/>
      </c>
      <c r="L120" s="35" t="str">
        <f t="shared" si="75"/>
        <v/>
      </c>
      <c r="M120" s="36"/>
      <c r="N120" s="3">
        <v>195</v>
      </c>
      <c r="O120" s="34">
        <f t="shared" si="76"/>
        <v>39</v>
      </c>
      <c r="P120" s="37">
        <f t="shared" si="77"/>
        <v>234</v>
      </c>
    </row>
    <row r="121" spans="1:21" x14ac:dyDescent="0.25">
      <c r="A121" s="38"/>
      <c r="B121" s="38"/>
      <c r="C121" s="38"/>
      <c r="D121" s="38"/>
      <c r="E121" s="38"/>
      <c r="H121" s="1" t="s">
        <v>113</v>
      </c>
      <c r="I121" s="32"/>
      <c r="J121" s="33" t="str">
        <f t="shared" si="73"/>
        <v/>
      </c>
      <c r="K121" s="34" t="str">
        <f t="shared" si="74"/>
        <v/>
      </c>
      <c r="L121" s="35" t="str">
        <f t="shared" si="75"/>
        <v/>
      </c>
      <c r="M121" s="36"/>
      <c r="N121" s="3">
        <v>275</v>
      </c>
      <c r="O121" s="34">
        <f t="shared" si="76"/>
        <v>55</v>
      </c>
      <c r="P121" s="37">
        <f t="shared" si="77"/>
        <v>330</v>
      </c>
    </row>
    <row r="122" spans="1:21" x14ac:dyDescent="0.25">
      <c r="A122" s="38">
        <v>2</v>
      </c>
      <c r="B122" s="38"/>
      <c r="C122" s="38">
        <v>1</v>
      </c>
      <c r="D122" s="38"/>
      <c r="E122" s="38"/>
      <c r="H122" s="1" t="s">
        <v>114</v>
      </c>
      <c r="I122" s="32"/>
      <c r="J122" s="33" t="str">
        <f t="shared" si="73"/>
        <v/>
      </c>
      <c r="K122" s="34" t="str">
        <f t="shared" si="74"/>
        <v/>
      </c>
      <c r="L122" s="35" t="str">
        <f t="shared" si="75"/>
        <v/>
      </c>
      <c r="M122" s="36"/>
      <c r="N122" s="3">
        <v>35</v>
      </c>
      <c r="O122" s="34">
        <f t="shared" si="76"/>
        <v>7</v>
      </c>
      <c r="P122" s="37">
        <f t="shared" si="77"/>
        <v>42</v>
      </c>
    </row>
    <row r="123" spans="1:21" x14ac:dyDescent="0.25">
      <c r="A123" s="38">
        <v>1</v>
      </c>
      <c r="B123" s="38"/>
      <c r="C123" s="38">
        <v>1</v>
      </c>
      <c r="D123" s="38"/>
      <c r="E123" s="38"/>
      <c r="H123" s="1" t="s">
        <v>39</v>
      </c>
      <c r="I123" s="32"/>
      <c r="J123" s="33" t="str">
        <f t="shared" si="73"/>
        <v/>
      </c>
      <c r="K123" s="34" t="str">
        <f t="shared" si="74"/>
        <v/>
      </c>
      <c r="L123" s="35" t="str">
        <f t="shared" si="75"/>
        <v/>
      </c>
      <c r="M123" s="36"/>
      <c r="N123" s="3">
        <v>50</v>
      </c>
      <c r="O123" s="34">
        <f>N123*20%</f>
        <v>10</v>
      </c>
      <c r="P123" s="37">
        <f>SUM(N123:O123)</f>
        <v>60</v>
      </c>
    </row>
    <row r="124" spans="1:21" s="44" customFormat="1" x14ac:dyDescent="0.25">
      <c r="A124" s="40"/>
      <c r="B124" s="40">
        <v>1</v>
      </c>
      <c r="C124" s="40"/>
      <c r="D124" s="40"/>
      <c r="E124" s="40"/>
      <c r="F124" s="41"/>
      <c r="G124" s="42" t="s">
        <v>58</v>
      </c>
      <c r="H124" s="2"/>
      <c r="I124" s="32"/>
      <c r="J124" s="33" t="str">
        <f t="shared" ref="J124" si="78">IF($I124&gt;0, $N124*I124, "")</f>
        <v/>
      </c>
      <c r="K124" s="34" t="str">
        <f t="shared" ref="K124" si="79">IF($I124&gt;0, $O124*I124, "")</f>
        <v/>
      </c>
      <c r="L124" s="35" t="str">
        <f t="shared" ref="L124" si="80">IF($I124&gt;0, $P124*I124, "")</f>
        <v/>
      </c>
      <c r="M124" s="43"/>
      <c r="N124" s="39"/>
      <c r="O124" s="34"/>
      <c r="P124" s="37"/>
      <c r="R124" s="54"/>
      <c r="S124" s="54"/>
      <c r="T124" s="54"/>
      <c r="U124" s="54"/>
    </row>
    <row r="125" spans="1:21" s="44" customFormat="1" x14ac:dyDescent="0.25">
      <c r="A125" s="40"/>
      <c r="B125" s="40"/>
      <c r="C125" s="40"/>
      <c r="D125" s="40"/>
      <c r="E125" s="40"/>
      <c r="F125" s="41"/>
      <c r="G125" s="42"/>
      <c r="H125" s="2" t="s">
        <v>118</v>
      </c>
      <c r="I125" s="32"/>
      <c r="J125" s="33" t="str">
        <f t="shared" si="39"/>
        <v/>
      </c>
      <c r="K125" s="34" t="str">
        <f t="shared" si="40"/>
        <v/>
      </c>
      <c r="L125" s="35" t="str">
        <f t="shared" si="41"/>
        <v/>
      </c>
      <c r="M125" s="43"/>
      <c r="N125" s="39">
        <v>0</v>
      </c>
      <c r="O125" s="34">
        <v>0</v>
      </c>
      <c r="P125" s="37">
        <v>0</v>
      </c>
      <c r="R125" s="54"/>
      <c r="S125" s="54"/>
      <c r="T125" s="54"/>
      <c r="U125" s="54"/>
    </row>
    <row r="126" spans="1:21" s="44" customFormat="1" x14ac:dyDescent="0.25">
      <c r="A126" s="40"/>
      <c r="B126" s="40">
        <v>1</v>
      </c>
      <c r="C126" s="40"/>
      <c r="D126" s="40"/>
      <c r="E126" s="40"/>
      <c r="F126" s="41"/>
      <c r="G126" s="42"/>
      <c r="H126" s="2" t="s">
        <v>6</v>
      </c>
      <c r="I126" s="32"/>
      <c r="J126" s="33"/>
      <c r="K126" s="34"/>
      <c r="L126" s="35"/>
      <c r="M126" s="43"/>
      <c r="N126" s="57" t="s">
        <v>36</v>
      </c>
      <c r="O126" s="58" t="s">
        <v>36</v>
      </c>
      <c r="P126" s="59" t="s">
        <v>36</v>
      </c>
      <c r="R126" s="54"/>
      <c r="S126" s="54"/>
      <c r="T126" s="54"/>
      <c r="U126" s="54"/>
    </row>
    <row r="127" spans="1:21" s="44" customFormat="1" x14ac:dyDescent="0.25">
      <c r="A127" s="40"/>
      <c r="B127" s="40"/>
      <c r="C127" s="40"/>
      <c r="D127" s="40"/>
      <c r="E127" s="40"/>
      <c r="F127" s="41"/>
      <c r="G127" s="42"/>
      <c r="H127" s="2" t="s">
        <v>116</v>
      </c>
      <c r="I127" s="32"/>
      <c r="J127" s="33" t="str">
        <f>IF($I127&gt;0, $N127*I127, "")</f>
        <v/>
      </c>
      <c r="K127" s="34" t="str">
        <f>IF($I127&gt;0, $O127*I127, "")</f>
        <v/>
      </c>
      <c r="L127" s="35" t="str">
        <f>IF($I127&gt;0, $P127*I127, "")</f>
        <v/>
      </c>
      <c r="M127" s="43"/>
      <c r="N127" s="39">
        <v>875</v>
      </c>
      <c r="O127" s="34">
        <f>N127*20%</f>
        <v>175</v>
      </c>
      <c r="P127" s="37">
        <f>SUM(N127:O127)</f>
        <v>1050</v>
      </c>
      <c r="R127" s="54"/>
      <c r="S127" s="54"/>
      <c r="T127" s="54"/>
      <c r="U127" s="54"/>
    </row>
    <row r="128" spans="1:21" s="44" customFormat="1" x14ac:dyDescent="0.25">
      <c r="A128" s="40"/>
      <c r="B128" s="40"/>
      <c r="C128" s="40"/>
      <c r="D128" s="40"/>
      <c r="E128" s="40"/>
      <c r="F128" s="41"/>
      <c r="G128" s="42"/>
      <c r="H128" s="2" t="s">
        <v>20</v>
      </c>
      <c r="I128" s="32"/>
      <c r="J128" s="33" t="str">
        <f t="shared" si="39"/>
        <v/>
      </c>
      <c r="K128" s="34" t="str">
        <f t="shared" si="40"/>
        <v/>
      </c>
      <c r="L128" s="35" t="str">
        <f t="shared" si="41"/>
        <v/>
      </c>
      <c r="M128" s="43"/>
      <c r="N128" s="39">
        <v>2250</v>
      </c>
      <c r="O128" s="34">
        <f t="shared" ref="O128:O129" si="81">N128*20%</f>
        <v>450</v>
      </c>
      <c r="P128" s="37">
        <f t="shared" si="67"/>
        <v>2700</v>
      </c>
      <c r="R128" s="54"/>
      <c r="S128" s="54"/>
      <c r="T128" s="54"/>
      <c r="U128" s="54"/>
    </row>
    <row r="129" spans="1:21" s="44" customFormat="1" x14ac:dyDescent="0.25">
      <c r="A129" s="40"/>
      <c r="B129" s="40"/>
      <c r="C129" s="40"/>
      <c r="D129" s="40"/>
      <c r="E129" s="40"/>
      <c r="F129" s="41"/>
      <c r="G129" s="42"/>
      <c r="H129" s="2" t="s">
        <v>21</v>
      </c>
      <c r="I129" s="32"/>
      <c r="J129" s="33" t="str">
        <f t="shared" si="39"/>
        <v/>
      </c>
      <c r="K129" s="34" t="str">
        <f t="shared" si="40"/>
        <v/>
      </c>
      <c r="L129" s="35" t="str">
        <f t="shared" si="41"/>
        <v/>
      </c>
      <c r="M129" s="43"/>
      <c r="N129" s="39">
        <v>2850</v>
      </c>
      <c r="O129" s="34">
        <f t="shared" si="81"/>
        <v>570</v>
      </c>
      <c r="P129" s="37">
        <f t="shared" si="67"/>
        <v>3420</v>
      </c>
      <c r="R129" s="54"/>
      <c r="S129" s="54"/>
      <c r="T129" s="54"/>
      <c r="U129" s="54"/>
    </row>
    <row r="130" spans="1:21" s="44" customFormat="1" x14ac:dyDescent="0.25">
      <c r="A130" s="40"/>
      <c r="B130" s="40"/>
      <c r="C130" s="40"/>
      <c r="D130" s="40"/>
      <c r="E130" s="40"/>
      <c r="F130" s="41"/>
      <c r="G130" s="42"/>
      <c r="H130" s="2" t="s">
        <v>18</v>
      </c>
      <c r="I130" s="32"/>
      <c r="J130" s="33" t="str">
        <f t="shared" si="39"/>
        <v/>
      </c>
      <c r="K130" s="34" t="str">
        <f t="shared" si="40"/>
        <v/>
      </c>
      <c r="L130" s="35" t="str">
        <f t="shared" si="41"/>
        <v/>
      </c>
      <c r="M130" s="43"/>
      <c r="N130" s="39">
        <v>962</v>
      </c>
      <c r="O130" s="34">
        <f t="shared" ref="O130:O138" si="82">N130*20%</f>
        <v>192.4</v>
      </c>
      <c r="P130" s="37">
        <f t="shared" si="67"/>
        <v>1154.4000000000001</v>
      </c>
      <c r="R130" s="54"/>
      <c r="S130" s="54"/>
      <c r="T130" s="54"/>
      <c r="U130" s="54"/>
    </row>
    <row r="131" spans="1:21" s="44" customFormat="1" x14ac:dyDescent="0.25">
      <c r="A131" s="40"/>
      <c r="B131" s="40"/>
      <c r="C131" s="40"/>
      <c r="D131" s="40"/>
      <c r="E131" s="40"/>
      <c r="F131" s="41"/>
      <c r="G131" s="42"/>
      <c r="H131" s="2" t="s">
        <v>19</v>
      </c>
      <c r="I131" s="32"/>
      <c r="J131" s="33" t="str">
        <f t="shared" si="39"/>
        <v/>
      </c>
      <c r="K131" s="34" t="str">
        <f t="shared" si="40"/>
        <v/>
      </c>
      <c r="L131" s="35" t="str">
        <f t="shared" si="41"/>
        <v/>
      </c>
      <c r="M131" s="43"/>
      <c r="N131" s="39">
        <v>225</v>
      </c>
      <c r="O131" s="34">
        <f t="shared" si="82"/>
        <v>45</v>
      </c>
      <c r="P131" s="37">
        <f t="shared" si="67"/>
        <v>270</v>
      </c>
      <c r="R131" s="54"/>
      <c r="S131" s="54"/>
      <c r="T131" s="54"/>
      <c r="U131" s="54"/>
    </row>
    <row r="132" spans="1:21" s="44" customFormat="1" x14ac:dyDescent="0.25">
      <c r="A132" s="40"/>
      <c r="B132" s="40"/>
      <c r="C132" s="40"/>
      <c r="D132" s="40"/>
      <c r="E132" s="40"/>
      <c r="F132" s="41"/>
      <c r="G132" s="42"/>
      <c r="H132" s="2" t="s">
        <v>121</v>
      </c>
      <c r="I132" s="32"/>
      <c r="J132" s="33" t="str">
        <f t="shared" si="39"/>
        <v/>
      </c>
      <c r="K132" s="34" t="str">
        <f t="shared" si="40"/>
        <v/>
      </c>
      <c r="L132" s="35" t="str">
        <f t="shared" si="41"/>
        <v/>
      </c>
      <c r="M132" s="43"/>
      <c r="N132" s="39">
        <v>645</v>
      </c>
      <c r="O132" s="34">
        <f t="shared" si="82"/>
        <v>129</v>
      </c>
      <c r="P132" s="37">
        <f t="shared" si="67"/>
        <v>774</v>
      </c>
      <c r="R132" s="54"/>
      <c r="S132" s="54"/>
      <c r="T132" s="54"/>
      <c r="U132" s="54"/>
    </row>
    <row r="133" spans="1:21" s="44" customFormat="1" x14ac:dyDescent="0.25">
      <c r="A133" s="40"/>
      <c r="B133" s="40"/>
      <c r="C133" s="40"/>
      <c r="D133" s="40"/>
      <c r="E133" s="40"/>
      <c r="F133" s="41"/>
      <c r="G133" s="42"/>
      <c r="H133" s="2" t="s">
        <v>103</v>
      </c>
      <c r="I133" s="32"/>
      <c r="J133" s="33" t="str">
        <f t="shared" si="39"/>
        <v/>
      </c>
      <c r="K133" s="34" t="str">
        <f t="shared" si="40"/>
        <v/>
      </c>
      <c r="L133" s="35" t="str">
        <f t="shared" si="41"/>
        <v/>
      </c>
      <c r="M133" s="43"/>
      <c r="N133" s="39">
        <v>0</v>
      </c>
      <c r="O133" s="34">
        <f t="shared" si="82"/>
        <v>0</v>
      </c>
      <c r="P133" s="37">
        <f t="shared" si="67"/>
        <v>0</v>
      </c>
      <c r="R133" s="54"/>
      <c r="S133" s="54"/>
      <c r="T133" s="54"/>
      <c r="U133" s="54"/>
    </row>
    <row r="134" spans="1:21" s="44" customFormat="1" x14ac:dyDescent="0.25">
      <c r="A134" s="40"/>
      <c r="B134" s="40"/>
      <c r="C134" s="40"/>
      <c r="D134" s="40"/>
      <c r="E134" s="40"/>
      <c r="F134" s="41"/>
      <c r="G134" s="42"/>
      <c r="H134" s="2" t="s">
        <v>120</v>
      </c>
      <c r="I134" s="32"/>
      <c r="J134" s="33" t="str">
        <f t="shared" si="39"/>
        <v/>
      </c>
      <c r="K134" s="34" t="str">
        <f>IF($I134&gt;0, $O134*I134, "")</f>
        <v/>
      </c>
      <c r="L134" s="35" t="str">
        <f t="shared" si="41"/>
        <v/>
      </c>
      <c r="M134" s="43"/>
      <c r="N134" s="39">
        <v>187.5</v>
      </c>
      <c r="O134" s="34">
        <f t="shared" si="82"/>
        <v>37.5</v>
      </c>
      <c r="P134" s="37">
        <f t="shared" si="67"/>
        <v>225</v>
      </c>
      <c r="R134" s="54"/>
      <c r="S134" s="54"/>
      <c r="T134" s="54"/>
      <c r="U134" s="54"/>
    </row>
    <row r="135" spans="1:21" s="44" customFormat="1" x14ac:dyDescent="0.25">
      <c r="A135" s="40"/>
      <c r="B135" s="40"/>
      <c r="C135" s="40"/>
      <c r="D135" s="40"/>
      <c r="E135" s="40"/>
      <c r="F135" s="41"/>
      <c r="G135" s="42"/>
      <c r="H135" s="2" t="s">
        <v>119</v>
      </c>
      <c r="I135" s="32"/>
      <c r="J135" s="33" t="str">
        <f t="shared" si="39"/>
        <v/>
      </c>
      <c r="K135" s="34" t="str">
        <f t="shared" si="40"/>
        <v/>
      </c>
      <c r="L135" s="35" t="str">
        <f t="shared" si="41"/>
        <v/>
      </c>
      <c r="M135" s="43"/>
      <c r="N135" s="39">
        <v>275</v>
      </c>
      <c r="O135" s="34">
        <f t="shared" si="82"/>
        <v>55</v>
      </c>
      <c r="P135" s="37">
        <f t="shared" si="67"/>
        <v>330</v>
      </c>
      <c r="R135" s="54"/>
      <c r="S135" s="54"/>
      <c r="T135" s="54"/>
      <c r="U135" s="54"/>
    </row>
    <row r="136" spans="1:21" s="44" customFormat="1" x14ac:dyDescent="0.25">
      <c r="A136" s="40"/>
      <c r="B136" s="40"/>
      <c r="C136" s="40"/>
      <c r="D136" s="40"/>
      <c r="E136" s="40"/>
      <c r="F136" s="41"/>
      <c r="G136" s="6" t="s">
        <v>9</v>
      </c>
      <c r="H136" s="1"/>
      <c r="I136" s="32"/>
      <c r="J136" s="33" t="str">
        <f t="shared" si="39"/>
        <v/>
      </c>
      <c r="K136" s="34" t="str">
        <f t="shared" si="40"/>
        <v/>
      </c>
      <c r="L136" s="35" t="str">
        <f t="shared" si="41"/>
        <v/>
      </c>
      <c r="M136" s="36"/>
      <c r="N136" s="3"/>
      <c r="O136" s="34"/>
      <c r="P136" s="37"/>
      <c r="R136" s="54"/>
      <c r="S136" s="54"/>
      <c r="T136" s="54"/>
      <c r="U136" s="54"/>
    </row>
    <row r="137" spans="1:21" s="44" customFormat="1" x14ac:dyDescent="0.25">
      <c r="A137" s="40"/>
      <c r="B137" s="40"/>
      <c r="C137" s="40"/>
      <c r="D137" s="40"/>
      <c r="E137" s="40"/>
      <c r="F137" s="41"/>
      <c r="G137" s="42"/>
      <c r="H137" s="1" t="s">
        <v>104</v>
      </c>
      <c r="I137" s="32">
        <v>1</v>
      </c>
      <c r="J137" s="33">
        <f t="shared" si="39"/>
        <v>245</v>
      </c>
      <c r="K137" s="34">
        <f t="shared" si="40"/>
        <v>49</v>
      </c>
      <c r="L137" s="35">
        <f t="shared" si="41"/>
        <v>294</v>
      </c>
      <c r="M137" s="36"/>
      <c r="N137" s="3">
        <v>245</v>
      </c>
      <c r="O137" s="34">
        <f t="shared" si="82"/>
        <v>49</v>
      </c>
      <c r="P137" s="37">
        <f t="shared" si="67"/>
        <v>294</v>
      </c>
      <c r="R137" s="54"/>
      <c r="S137" s="54"/>
      <c r="T137" s="54"/>
      <c r="U137" s="54"/>
    </row>
    <row r="138" spans="1:21" x14ac:dyDescent="0.25">
      <c r="A138" s="38"/>
      <c r="B138" s="38"/>
      <c r="C138" s="38"/>
      <c r="D138" s="38"/>
      <c r="E138" s="38"/>
      <c r="H138" s="1" t="s">
        <v>77</v>
      </c>
      <c r="I138" s="32">
        <v>1</v>
      </c>
      <c r="J138" s="33">
        <f t="shared" si="39"/>
        <v>499</v>
      </c>
      <c r="K138" s="34">
        <f t="shared" si="40"/>
        <v>99.800000000000011</v>
      </c>
      <c r="L138" s="35">
        <f t="shared" si="41"/>
        <v>598.79999999999995</v>
      </c>
      <c r="M138" s="36"/>
      <c r="N138" s="3">
        <v>499</v>
      </c>
      <c r="O138" s="34">
        <f t="shared" si="82"/>
        <v>99.800000000000011</v>
      </c>
      <c r="P138" s="37">
        <f t="shared" si="67"/>
        <v>598.79999999999995</v>
      </c>
    </row>
    <row r="139" spans="1:21" x14ac:dyDescent="0.25">
      <c r="A139" s="38"/>
      <c r="B139" s="38"/>
      <c r="C139" s="38"/>
      <c r="D139" s="38"/>
      <c r="E139" s="38"/>
      <c r="H139" s="2" t="s">
        <v>72</v>
      </c>
      <c r="I139" s="32">
        <v>1</v>
      </c>
      <c r="J139" s="33">
        <f t="shared" si="39"/>
        <v>380</v>
      </c>
      <c r="K139" s="34">
        <f t="shared" si="40"/>
        <v>0</v>
      </c>
      <c r="L139" s="35">
        <f t="shared" si="41"/>
        <v>380</v>
      </c>
      <c r="M139" s="36"/>
      <c r="N139" s="39">
        <v>380</v>
      </c>
      <c r="O139" s="34">
        <f>N139*0</f>
        <v>0</v>
      </c>
      <c r="P139" s="37">
        <f>SUM(N139:O139)</f>
        <v>380</v>
      </c>
    </row>
    <row r="140" spans="1:21" x14ac:dyDescent="0.25">
      <c r="A140" s="38"/>
      <c r="B140" s="38"/>
      <c r="C140" s="38"/>
      <c r="D140" s="38"/>
      <c r="E140" s="38"/>
      <c r="H140" s="75" t="s">
        <v>144</v>
      </c>
      <c r="I140" s="32">
        <v>1</v>
      </c>
      <c r="J140" s="33">
        <f t="shared" ref="J140:J141" si="83">IF($I140&gt;0, $N140*I140, "")</f>
        <v>3294.5</v>
      </c>
      <c r="K140" s="34">
        <f t="shared" ref="K140:K141" si="84">IF($I140&gt;0, $O140*I140, "")</f>
        <v>0</v>
      </c>
      <c r="L140" s="35">
        <f t="shared" ref="L140:L141" si="85">IF($I140&gt;0, $P140*I140, "")</f>
        <v>3294.5</v>
      </c>
      <c r="M140" s="36"/>
      <c r="N140" s="39">
        <v>3294.5</v>
      </c>
      <c r="O140" s="34">
        <f>N140*0</f>
        <v>0</v>
      </c>
      <c r="P140" s="37">
        <f>SUM(N140:O140)</f>
        <v>3294.5</v>
      </c>
    </row>
    <row r="141" spans="1:21" ht="13.8" thickBot="1" x14ac:dyDescent="0.3">
      <c r="A141" s="38"/>
      <c r="B141" s="38"/>
      <c r="C141" s="38"/>
      <c r="D141" s="38"/>
      <c r="E141" s="38"/>
      <c r="H141" s="2" t="s">
        <v>145</v>
      </c>
      <c r="I141" s="32">
        <v>1</v>
      </c>
      <c r="J141" s="33">
        <f t="shared" si="83"/>
        <v>462</v>
      </c>
      <c r="K141" s="34">
        <f t="shared" si="84"/>
        <v>0</v>
      </c>
      <c r="L141" s="35">
        <f t="shared" si="85"/>
        <v>462</v>
      </c>
      <c r="M141" s="43"/>
      <c r="N141" s="39">
        <v>462</v>
      </c>
      <c r="O141" s="34">
        <f>N141*0</f>
        <v>0</v>
      </c>
      <c r="P141" s="37">
        <f>SUM(N141:O141)</f>
        <v>462</v>
      </c>
    </row>
    <row r="142" spans="1:21" ht="15" thickTop="1" thickBot="1" x14ac:dyDescent="0.3">
      <c r="A142" s="38"/>
      <c r="B142" s="38">
        <v>1</v>
      </c>
      <c r="C142" s="38">
        <v>1</v>
      </c>
      <c r="D142" s="38"/>
      <c r="E142" s="38"/>
      <c r="H142" s="47"/>
      <c r="I142" s="48"/>
      <c r="J142" s="49">
        <f>SUM(J8:J141)</f>
        <v>70075.5</v>
      </c>
      <c r="K142" s="50">
        <f>SUM(K8:K141)</f>
        <v>13187.8</v>
      </c>
      <c r="L142" s="51">
        <f>SUM(L8:L141)</f>
        <v>83263.3</v>
      </c>
    </row>
    <row r="143" spans="1:21" s="44" customFormat="1" ht="13.8" thickTop="1" x14ac:dyDescent="0.25">
      <c r="A143" s="40"/>
      <c r="B143" s="40">
        <v>1</v>
      </c>
      <c r="C143" s="40">
        <v>1</v>
      </c>
      <c r="D143" s="40"/>
      <c r="E143" s="40"/>
      <c r="F143" s="41"/>
      <c r="G143" s="42"/>
      <c r="H143" s="15"/>
      <c r="I143" s="8"/>
      <c r="L143" s="42"/>
      <c r="N143" s="10"/>
      <c r="O143" s="10"/>
      <c r="P143" s="10"/>
      <c r="R143" s="54"/>
      <c r="S143" s="54"/>
      <c r="T143" s="54"/>
      <c r="U143" s="54"/>
    </row>
    <row r="144" spans="1:21" s="44" customFormat="1" x14ac:dyDescent="0.25">
      <c r="A144" s="52"/>
      <c r="B144" s="52"/>
      <c r="C144" s="52"/>
      <c r="D144" s="52"/>
      <c r="E144" s="52"/>
      <c r="F144" s="41"/>
      <c r="G144" s="42"/>
      <c r="H144" s="47"/>
      <c r="I144" s="8"/>
      <c r="J144" s="9"/>
      <c r="K144" s="9"/>
      <c r="L144" s="6"/>
      <c r="M144" s="9"/>
      <c r="N144" s="10"/>
      <c r="O144" s="10"/>
      <c r="P144" s="10"/>
      <c r="R144" s="54"/>
      <c r="S144" s="54"/>
      <c r="T144" s="54"/>
      <c r="U144" s="54"/>
    </row>
    <row r="145" spans="1:21" x14ac:dyDescent="0.25">
      <c r="A145" s="21"/>
      <c r="B145" s="21"/>
      <c r="C145" s="21"/>
      <c r="D145" s="21"/>
      <c r="E145" s="21"/>
      <c r="J145" s="44"/>
      <c r="K145" s="44"/>
      <c r="L145" s="42"/>
      <c r="M145" s="44"/>
    </row>
    <row r="146" spans="1:21" s="44" customFormat="1" x14ac:dyDescent="0.25">
      <c r="A146" s="52"/>
      <c r="B146" s="52"/>
      <c r="C146" s="52"/>
      <c r="D146" s="52"/>
      <c r="E146" s="52"/>
      <c r="F146" s="41"/>
      <c r="G146" s="42"/>
      <c r="H146" s="47"/>
      <c r="I146" s="8"/>
      <c r="J146" s="9"/>
      <c r="K146" s="9"/>
      <c r="L146" s="6"/>
      <c r="M146" s="9"/>
      <c r="N146" s="10"/>
      <c r="O146" s="10"/>
      <c r="P146" s="10"/>
      <c r="R146" s="54"/>
      <c r="S146" s="54"/>
      <c r="T146" s="54"/>
      <c r="U146" s="54"/>
    </row>
    <row r="147" spans="1:21" x14ac:dyDescent="0.25">
      <c r="A147" s="21"/>
      <c r="B147" s="21"/>
      <c r="C147" s="21"/>
      <c r="D147" s="21"/>
      <c r="E147" s="21"/>
      <c r="H147" s="15" t="s">
        <v>146</v>
      </c>
      <c r="J147" s="86" t="s">
        <v>150</v>
      </c>
      <c r="K147" s="44"/>
      <c r="L147" s="42"/>
      <c r="M147" s="44"/>
      <c r="N147" s="86" t="s">
        <v>153</v>
      </c>
    </row>
    <row r="148" spans="1:21" s="44" customFormat="1" x14ac:dyDescent="0.25">
      <c r="A148" s="52"/>
      <c r="B148" s="52"/>
      <c r="C148" s="52"/>
      <c r="D148" s="52"/>
      <c r="E148" s="52"/>
      <c r="F148" s="41"/>
      <c r="G148" s="42"/>
      <c r="H148" s="47" t="s">
        <v>147</v>
      </c>
      <c r="I148" s="8"/>
      <c r="J148" s="85" t="s">
        <v>151</v>
      </c>
      <c r="K148" s="9"/>
      <c r="L148" s="6"/>
      <c r="M148" s="9"/>
      <c r="N148" s="10" t="s">
        <v>154</v>
      </c>
      <c r="O148" s="10"/>
      <c r="P148" s="10"/>
      <c r="R148" s="54"/>
      <c r="S148" s="54"/>
      <c r="T148" s="54"/>
      <c r="U148" s="54"/>
    </row>
    <row r="149" spans="1:21" x14ac:dyDescent="0.25">
      <c r="A149" s="21"/>
      <c r="B149" s="21"/>
      <c r="C149" s="21"/>
      <c r="D149" s="21"/>
      <c r="E149" s="21"/>
      <c r="H149" s="15" t="s">
        <v>148</v>
      </c>
      <c r="J149" s="9" t="s">
        <v>152</v>
      </c>
    </row>
    <row r="150" spans="1:21" s="44" customFormat="1" x14ac:dyDescent="0.25">
      <c r="A150" s="52"/>
      <c r="B150" s="52"/>
      <c r="C150" s="52"/>
      <c r="D150" s="52"/>
      <c r="E150" s="52"/>
      <c r="F150" s="41"/>
      <c r="G150" s="42"/>
      <c r="H150" s="15" t="s">
        <v>149</v>
      </c>
      <c r="I150" s="8"/>
      <c r="J150" s="9"/>
      <c r="K150" s="9"/>
      <c r="L150" s="6"/>
      <c r="M150" s="9"/>
      <c r="N150" s="10"/>
      <c r="O150" s="10"/>
      <c r="P150" s="10"/>
      <c r="R150" s="54"/>
      <c r="S150" s="54"/>
      <c r="T150" s="54"/>
      <c r="U150" s="54"/>
    </row>
    <row r="151" spans="1:21" x14ac:dyDescent="0.25">
      <c r="A151" s="21"/>
      <c r="B151" s="21"/>
      <c r="C151" s="21"/>
      <c r="D151" s="21"/>
      <c r="E151" s="21"/>
      <c r="J151" s="44"/>
      <c r="K151" s="44"/>
      <c r="L151" s="42"/>
      <c r="M151" s="44"/>
    </row>
    <row r="152" spans="1:21" x14ac:dyDescent="0.25">
      <c r="A152" s="21"/>
      <c r="B152" s="21"/>
      <c r="C152" s="21"/>
      <c r="D152" s="21"/>
      <c r="E152" s="21"/>
      <c r="H152" s="47"/>
    </row>
    <row r="153" spans="1:21" x14ac:dyDescent="0.25">
      <c r="A153" s="21"/>
      <c r="B153" s="21"/>
      <c r="C153" s="21"/>
      <c r="D153" s="21"/>
      <c r="E153" s="21"/>
      <c r="J153" s="44"/>
      <c r="K153" s="44"/>
      <c r="L153" s="42"/>
      <c r="M153" s="44"/>
    </row>
    <row r="154" spans="1:21" s="44" customFormat="1" x14ac:dyDescent="0.25">
      <c r="A154" s="52"/>
      <c r="B154" s="52"/>
      <c r="C154" s="52"/>
      <c r="D154" s="52"/>
      <c r="E154" s="52"/>
      <c r="F154" s="41"/>
      <c r="G154" s="42"/>
      <c r="H154" s="47"/>
      <c r="I154" s="8"/>
      <c r="J154" s="9"/>
      <c r="K154" s="9"/>
      <c r="L154" s="6"/>
      <c r="M154" s="9"/>
      <c r="N154" s="10"/>
      <c r="O154" s="10"/>
      <c r="P154" s="10"/>
      <c r="R154" s="54"/>
      <c r="S154" s="54"/>
      <c r="T154" s="54"/>
      <c r="U154" s="54"/>
    </row>
    <row r="155" spans="1:21" x14ac:dyDescent="0.25">
      <c r="A155" s="21"/>
      <c r="B155" s="21"/>
      <c r="C155" s="21"/>
      <c r="D155" s="21"/>
      <c r="E155" s="21"/>
      <c r="J155" s="44"/>
      <c r="K155" s="44"/>
      <c r="L155" s="42"/>
      <c r="M155" s="44"/>
    </row>
    <row r="156" spans="1:21" s="44" customFormat="1" x14ac:dyDescent="0.25">
      <c r="A156" s="52"/>
      <c r="B156" s="52"/>
      <c r="C156" s="52"/>
      <c r="D156" s="52"/>
      <c r="E156" s="52"/>
      <c r="F156" s="41"/>
      <c r="G156" s="42"/>
      <c r="H156" s="47"/>
      <c r="I156" s="8"/>
      <c r="L156" s="42"/>
      <c r="N156" s="10"/>
      <c r="O156" s="10"/>
      <c r="P156" s="10"/>
      <c r="R156" s="54"/>
      <c r="S156" s="54"/>
      <c r="T156" s="54"/>
      <c r="U156" s="54"/>
    </row>
    <row r="157" spans="1:21" x14ac:dyDescent="0.25">
      <c r="H157" s="47"/>
      <c r="J157" s="44"/>
      <c r="K157" s="44"/>
      <c r="L157" s="42"/>
      <c r="M157" s="44"/>
    </row>
    <row r="158" spans="1:21" s="44" customFormat="1" x14ac:dyDescent="0.25">
      <c r="A158" s="53"/>
      <c r="B158" s="53"/>
      <c r="C158" s="53"/>
      <c r="D158" s="53"/>
      <c r="E158" s="53"/>
      <c r="F158" s="41"/>
      <c r="G158" s="42"/>
      <c r="H158" s="47"/>
      <c r="I158" s="8"/>
      <c r="J158" s="9"/>
      <c r="K158" s="9"/>
      <c r="L158" s="6"/>
      <c r="M158" s="9"/>
      <c r="N158" s="10"/>
      <c r="O158" s="10"/>
      <c r="P158" s="10"/>
      <c r="R158" s="54"/>
      <c r="S158" s="54"/>
      <c r="T158" s="54"/>
      <c r="U158" s="54"/>
    </row>
    <row r="159" spans="1:21" s="44" customFormat="1" x14ac:dyDescent="0.25">
      <c r="A159" s="53"/>
      <c r="B159" s="53"/>
      <c r="C159" s="53"/>
      <c r="D159" s="53"/>
      <c r="E159" s="53"/>
      <c r="F159" s="41"/>
      <c r="G159" s="42"/>
      <c r="H159" s="15"/>
      <c r="I159" s="8"/>
      <c r="J159" s="9"/>
      <c r="K159" s="9"/>
      <c r="L159" s="6"/>
      <c r="M159" s="9"/>
      <c r="N159" s="10"/>
      <c r="O159" s="10"/>
      <c r="P159" s="10"/>
      <c r="R159" s="54"/>
      <c r="S159" s="54"/>
      <c r="T159" s="54"/>
      <c r="U159" s="54"/>
    </row>
    <row r="160" spans="1:21" s="44" customFormat="1" x14ac:dyDescent="0.25">
      <c r="A160" s="53"/>
      <c r="B160" s="53"/>
      <c r="C160" s="53"/>
      <c r="D160" s="53"/>
      <c r="E160" s="53"/>
      <c r="F160" s="41"/>
      <c r="G160" s="42"/>
      <c r="H160" s="15"/>
      <c r="I160" s="8"/>
      <c r="J160" s="9"/>
      <c r="K160" s="9"/>
      <c r="L160" s="6"/>
      <c r="M160" s="9"/>
      <c r="N160" s="10"/>
      <c r="O160" s="10"/>
      <c r="P160" s="10"/>
      <c r="R160" s="54"/>
      <c r="S160" s="54"/>
      <c r="T160" s="54"/>
      <c r="U160" s="54"/>
    </row>
  </sheetData>
  <dataConsolidate/>
  <mergeCells count="6">
    <mergeCell ref="G34:H34"/>
    <mergeCell ref="A4:E5"/>
    <mergeCell ref="N5:P5"/>
    <mergeCell ref="J5:L5"/>
    <mergeCell ref="G24:H24"/>
    <mergeCell ref="G28:H28"/>
  </mergeCells>
  <phoneticPr fontId="0" type="noConversion"/>
  <dataValidations count="1">
    <dataValidation type="list" allowBlank="1" showInputMessage="1" showErrorMessage="1" sqref="I140:I141">
      <formula1>$R$10:$R$10</formula1>
    </dataValidation>
  </dataValidations>
  <hyperlinks>
    <hyperlink ref="J148" r:id="rId1"/>
  </hyperlinks>
  <printOptions horizontalCentered="1"/>
  <pageMargins left="0.7" right="0.7" top="0.75" bottom="0.75" header="0.3" footer="0.3"/>
  <pageSetup paperSize="9" scale="50" fitToHeight="0" orientation="portrait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5" name="Button 29">
              <controlPr defaultSize="0" print="0" autoFill="0" autoPict="0" macro="[0]!Hide">
                <anchor moveWithCells="1" sizeWithCells="1">
                  <from>
                    <xdr:col>0</xdr:col>
                    <xdr:colOff>22860</xdr:colOff>
                    <xdr:row>2</xdr:row>
                    <xdr:rowOff>7620</xdr:rowOff>
                  </from>
                  <to>
                    <xdr:col>0</xdr:col>
                    <xdr:colOff>601980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Button 30">
              <controlPr defaultSize="0" print="0" autoFill="0" autoPict="0" macro="[0]!newrow">
                <anchor moveWithCells="1" sizeWithCells="1">
                  <from>
                    <xdr:col>0</xdr:col>
                    <xdr:colOff>38100</xdr:colOff>
                    <xdr:row>0</xdr:row>
                    <xdr:rowOff>22860</xdr:rowOff>
                  </from>
                  <to>
                    <xdr:col>0</xdr:col>
                    <xdr:colOff>571500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Button 32">
              <controlPr defaultSize="0" print="0" autoFill="0" autoPict="0" macro="[0]!delrow">
                <anchor moveWithCells="1" sizeWithCells="1">
                  <from>
                    <xdr:col>0</xdr:col>
                    <xdr:colOff>579120</xdr:colOff>
                    <xdr:row>0</xdr:row>
                    <xdr:rowOff>22860</xdr:rowOff>
                  </from>
                  <to>
                    <xdr:col>1</xdr:col>
                    <xdr:colOff>502920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Prices</vt:lpstr>
      <vt:lpstr>Prices!Utskriftsområde</vt:lpstr>
      <vt:lpstr>Prices!Utskriftsrubriker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Admin</cp:lastModifiedBy>
  <cp:lastPrinted>2024-01-11T17:40:19Z</cp:lastPrinted>
  <dcterms:created xsi:type="dcterms:W3CDTF">2000-11-27T14:50:11Z</dcterms:created>
  <dcterms:modified xsi:type="dcterms:W3CDTF">2024-01-11T17:42:05Z</dcterms:modified>
</cp:coreProperties>
</file>