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atto Workplace\Ariel\Nomad\Prislistor\2021\"/>
    </mc:Choice>
  </mc:AlternateContent>
  <workbookProtection workbookAlgorithmName="SHA-512" workbookHashValue="EJQYXJThMKnMczsBI0b3QoU233zTq0Iy7xGR6FDAAzQwIVhWNIC++qq/hDzOMLaDN+Eg7RQdencoiMJENvKdQg==" workbookSaltValue="CH+5ePEL2uQM2OQnWGwpmQ==" workbookSpinCount="100000" lockStructure="1"/>
  <bookViews>
    <workbookView showSheetTabs="0" xWindow="0" yWindow="0" windowWidth="9795" windowHeight="8280"/>
  </bookViews>
  <sheets>
    <sheet name="Prices" sheetId="1" r:id="rId1"/>
  </sheets>
  <definedNames>
    <definedName name="_xlnm.Print_Area" localSheetId="0">Prices!$G$2:$P$126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J14" i="1"/>
  <c r="K14" i="1"/>
  <c r="L14" i="1"/>
  <c r="P14" i="1"/>
  <c r="J45" i="1" l="1"/>
  <c r="K45" i="1"/>
  <c r="L45" i="1"/>
  <c r="J43" i="1"/>
  <c r="K43" i="1"/>
  <c r="L43" i="1"/>
  <c r="O102" i="1"/>
  <c r="P102" i="1" s="1"/>
  <c r="L102" i="1"/>
  <c r="K102" i="1"/>
  <c r="J102" i="1"/>
  <c r="O50" i="1"/>
  <c r="P50" i="1" s="1"/>
  <c r="L50" i="1"/>
  <c r="K50" i="1"/>
  <c r="J50" i="1"/>
  <c r="O49" i="1"/>
  <c r="P49" i="1" s="1"/>
  <c r="L49" i="1"/>
  <c r="K49" i="1"/>
  <c r="J49" i="1"/>
  <c r="O98" i="1"/>
  <c r="P98" i="1" s="1"/>
  <c r="L98" i="1"/>
  <c r="K98" i="1"/>
  <c r="J98" i="1"/>
  <c r="O97" i="1"/>
  <c r="P97" i="1" s="1"/>
  <c r="L97" i="1"/>
  <c r="K97" i="1"/>
  <c r="J97" i="1"/>
  <c r="O91" i="1"/>
  <c r="P91" i="1" s="1"/>
  <c r="L91" i="1"/>
  <c r="K91" i="1"/>
  <c r="J91" i="1"/>
  <c r="O90" i="1"/>
  <c r="P90" i="1" s="1"/>
  <c r="L90" i="1"/>
  <c r="K90" i="1"/>
  <c r="J90" i="1"/>
  <c r="O26" i="1"/>
  <c r="P26" i="1" s="1"/>
  <c r="L26" i="1"/>
  <c r="K26" i="1"/>
  <c r="J26" i="1"/>
  <c r="O51" i="1"/>
  <c r="P51" i="1" s="1"/>
  <c r="L51" i="1"/>
  <c r="K51" i="1"/>
  <c r="J51" i="1"/>
  <c r="O61" i="1"/>
  <c r="P61" i="1" s="1"/>
  <c r="L61" i="1"/>
  <c r="K61" i="1"/>
  <c r="J61" i="1"/>
  <c r="O60" i="1"/>
  <c r="P60" i="1" s="1"/>
  <c r="L60" i="1"/>
  <c r="K60" i="1"/>
  <c r="J60" i="1"/>
  <c r="O59" i="1"/>
  <c r="P59" i="1" s="1"/>
  <c r="L59" i="1"/>
  <c r="K59" i="1"/>
  <c r="J59" i="1"/>
  <c r="O58" i="1"/>
  <c r="P58" i="1" s="1"/>
  <c r="L58" i="1"/>
  <c r="K58" i="1"/>
  <c r="J58" i="1"/>
  <c r="O57" i="1"/>
  <c r="P57" i="1" s="1"/>
  <c r="L57" i="1"/>
  <c r="K57" i="1"/>
  <c r="J57" i="1"/>
  <c r="O56" i="1"/>
  <c r="P56" i="1" s="1"/>
  <c r="L56" i="1"/>
  <c r="K56" i="1"/>
  <c r="J56" i="1"/>
  <c r="L55" i="1"/>
  <c r="K55" i="1"/>
  <c r="J55" i="1"/>
  <c r="L54" i="1"/>
  <c r="K54" i="1"/>
  <c r="J54" i="1"/>
  <c r="O122" i="1"/>
  <c r="P122" i="1" s="1"/>
  <c r="L122" i="1"/>
  <c r="K122" i="1"/>
  <c r="J122" i="1"/>
  <c r="O120" i="1"/>
  <c r="P120" i="1" s="1"/>
  <c r="L120" i="1"/>
  <c r="K120" i="1"/>
  <c r="J120" i="1"/>
  <c r="O119" i="1"/>
  <c r="P119" i="1" s="1"/>
  <c r="L119" i="1"/>
  <c r="K119" i="1"/>
  <c r="J119" i="1"/>
  <c r="O118" i="1"/>
  <c r="P118" i="1" s="1"/>
  <c r="L118" i="1"/>
  <c r="K118" i="1"/>
  <c r="J118" i="1"/>
  <c r="O31" i="1"/>
  <c r="P31" i="1" s="1"/>
  <c r="L31" i="1"/>
  <c r="K31" i="1"/>
  <c r="J31" i="1"/>
  <c r="O30" i="1"/>
  <c r="P30" i="1" s="1"/>
  <c r="L30" i="1"/>
  <c r="K30" i="1"/>
  <c r="J30" i="1"/>
  <c r="O29" i="1"/>
  <c r="P29" i="1" s="1"/>
  <c r="L29" i="1"/>
  <c r="K29" i="1"/>
  <c r="J29" i="1"/>
  <c r="O45" i="1" l="1"/>
  <c r="P45" i="1" s="1"/>
  <c r="J115" i="1" l="1"/>
  <c r="O115" i="1"/>
  <c r="P115" i="1" s="1"/>
  <c r="K115" i="1"/>
  <c r="L115" i="1"/>
  <c r="J53" i="1" l="1"/>
  <c r="O53" i="1"/>
  <c r="P53" i="1" s="1"/>
  <c r="K53" i="1"/>
  <c r="L53" i="1"/>
  <c r="O43" i="1" l="1"/>
  <c r="P43" i="1" s="1"/>
  <c r="J20" i="1" l="1"/>
  <c r="O20" i="1"/>
  <c r="P20" i="1" s="1"/>
  <c r="K20" i="1"/>
  <c r="L20" i="1"/>
  <c r="L10" i="1" l="1"/>
  <c r="L11" i="1"/>
  <c r="L12" i="1"/>
  <c r="L13" i="1"/>
  <c r="L15" i="1"/>
  <c r="L16" i="1"/>
  <c r="L17" i="1"/>
  <c r="L18" i="1"/>
  <c r="L19" i="1"/>
  <c r="L21" i="1"/>
  <c r="L22" i="1"/>
  <c r="L23" i="1"/>
  <c r="L24" i="1"/>
  <c r="L25" i="1"/>
  <c r="L27" i="1"/>
  <c r="L28" i="1"/>
  <c r="L32" i="1"/>
  <c r="L33" i="1"/>
  <c r="L34" i="1"/>
  <c r="L35" i="1"/>
  <c r="L36" i="1"/>
  <c r="L37" i="1"/>
  <c r="L38" i="1"/>
  <c r="L39" i="1"/>
  <c r="L40" i="1"/>
  <c r="L41" i="1"/>
  <c r="L42" i="1"/>
  <c r="L44" i="1"/>
  <c r="L46" i="1"/>
  <c r="L47" i="1"/>
  <c r="L48" i="1"/>
  <c r="L52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2" i="1"/>
  <c r="L93" i="1"/>
  <c r="L94" i="1"/>
  <c r="L95" i="1"/>
  <c r="L96" i="1"/>
  <c r="L99" i="1"/>
  <c r="L100" i="1"/>
  <c r="L101" i="1"/>
  <c r="L103" i="1"/>
  <c r="L105" i="1"/>
  <c r="L106" i="1"/>
  <c r="L107" i="1"/>
  <c r="L108" i="1"/>
  <c r="L109" i="1"/>
  <c r="L110" i="1"/>
  <c r="L111" i="1"/>
  <c r="L112" i="1"/>
  <c r="L113" i="1"/>
  <c r="L114" i="1"/>
  <c r="L116" i="1"/>
  <c r="L117" i="1"/>
  <c r="K10" i="1"/>
  <c r="K11" i="1"/>
  <c r="K12" i="1"/>
  <c r="K13" i="1"/>
  <c r="K15" i="1"/>
  <c r="K16" i="1"/>
  <c r="K17" i="1"/>
  <c r="K18" i="1"/>
  <c r="K19" i="1"/>
  <c r="K21" i="1"/>
  <c r="K22" i="1"/>
  <c r="K23" i="1"/>
  <c r="K24" i="1"/>
  <c r="K25" i="1"/>
  <c r="K27" i="1"/>
  <c r="K28" i="1"/>
  <c r="K32" i="1"/>
  <c r="K33" i="1"/>
  <c r="K34" i="1"/>
  <c r="K35" i="1"/>
  <c r="K36" i="1"/>
  <c r="K37" i="1"/>
  <c r="K38" i="1"/>
  <c r="K39" i="1"/>
  <c r="K40" i="1"/>
  <c r="K41" i="1"/>
  <c r="K42" i="1"/>
  <c r="K44" i="1"/>
  <c r="K46" i="1"/>
  <c r="K47" i="1"/>
  <c r="K48" i="1"/>
  <c r="K52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2" i="1"/>
  <c r="K93" i="1"/>
  <c r="K94" i="1"/>
  <c r="K95" i="1"/>
  <c r="K96" i="1"/>
  <c r="K99" i="1"/>
  <c r="K100" i="1"/>
  <c r="K101" i="1"/>
  <c r="K103" i="1"/>
  <c r="K105" i="1"/>
  <c r="K106" i="1"/>
  <c r="K107" i="1"/>
  <c r="K108" i="1"/>
  <c r="K109" i="1"/>
  <c r="K110" i="1"/>
  <c r="K111" i="1"/>
  <c r="K112" i="1"/>
  <c r="K113" i="1"/>
  <c r="K114" i="1"/>
  <c r="K116" i="1"/>
  <c r="K117" i="1"/>
  <c r="J10" i="1"/>
  <c r="J11" i="1"/>
  <c r="J12" i="1"/>
  <c r="J13" i="1"/>
  <c r="J15" i="1"/>
  <c r="J16" i="1"/>
  <c r="J17" i="1"/>
  <c r="J18" i="1"/>
  <c r="J19" i="1"/>
  <c r="J21" i="1"/>
  <c r="J22" i="1"/>
  <c r="J23" i="1"/>
  <c r="J24" i="1"/>
  <c r="J25" i="1"/>
  <c r="J27" i="1"/>
  <c r="J28" i="1"/>
  <c r="J32" i="1"/>
  <c r="J33" i="1"/>
  <c r="J34" i="1"/>
  <c r="J35" i="1"/>
  <c r="J36" i="1"/>
  <c r="J37" i="1"/>
  <c r="J38" i="1"/>
  <c r="J39" i="1"/>
  <c r="J40" i="1"/>
  <c r="J41" i="1"/>
  <c r="J42" i="1"/>
  <c r="J44" i="1"/>
  <c r="J46" i="1"/>
  <c r="J47" i="1"/>
  <c r="J48" i="1"/>
  <c r="J52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2" i="1"/>
  <c r="J93" i="1"/>
  <c r="J94" i="1"/>
  <c r="J95" i="1"/>
  <c r="J96" i="1"/>
  <c r="J99" i="1"/>
  <c r="J100" i="1"/>
  <c r="J101" i="1"/>
  <c r="J103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O38" i="1"/>
  <c r="P38" i="1" s="1"/>
  <c r="O44" i="1" l="1"/>
  <c r="P44" i="1" s="1"/>
  <c r="O74" i="1" l="1"/>
  <c r="P74" i="1" s="1"/>
  <c r="O80" i="1"/>
  <c r="P80" i="1" s="1"/>
  <c r="O79" i="1"/>
  <c r="P79" i="1" s="1"/>
  <c r="O72" i="1"/>
  <c r="P72" i="1" s="1"/>
  <c r="O73" i="1"/>
  <c r="P73" i="1" s="1"/>
  <c r="O76" i="1"/>
  <c r="P76" i="1" s="1"/>
  <c r="O77" i="1"/>
  <c r="P77" i="1" s="1"/>
  <c r="O78" i="1"/>
  <c r="P78" i="1" s="1"/>
  <c r="O81" i="1"/>
  <c r="P81" i="1" s="1"/>
  <c r="O82" i="1"/>
  <c r="P82" i="1" s="1"/>
  <c r="O83" i="1"/>
  <c r="P83" i="1" s="1"/>
  <c r="O100" i="1"/>
  <c r="P100" i="1" s="1"/>
  <c r="O16" i="1" l="1"/>
  <c r="P16" i="1" s="1"/>
  <c r="O18" i="1" l="1"/>
  <c r="P18" i="1" s="1"/>
  <c r="O32" i="1" l="1"/>
  <c r="P32" i="1" s="1"/>
  <c r="O21" i="1"/>
  <c r="P21" i="1" s="1"/>
  <c r="O28" i="1" l="1"/>
  <c r="P28" i="1" s="1"/>
  <c r="O117" i="1" l="1"/>
  <c r="P117" i="1" s="1"/>
  <c r="O17" i="1" l="1"/>
  <c r="P17" i="1" s="1"/>
  <c r="O36" i="1" l="1"/>
  <c r="P36" i="1" s="1"/>
  <c r="O19" i="1" l="1"/>
  <c r="P19" i="1" s="1"/>
  <c r="O35" i="1"/>
  <c r="P35" i="1" s="1"/>
  <c r="O67" i="1"/>
  <c r="P67" i="1" s="1"/>
  <c r="O13" i="1"/>
  <c r="P13" i="1" s="1"/>
  <c r="O111" i="1"/>
  <c r="P111" i="1" s="1"/>
  <c r="O110" i="1"/>
  <c r="P110" i="1" s="1"/>
  <c r="O108" i="1"/>
  <c r="P108" i="1" s="1"/>
  <c r="O109" i="1"/>
  <c r="P109" i="1" s="1"/>
  <c r="O105" i="1"/>
  <c r="P105" i="1" s="1"/>
  <c r="O106" i="1"/>
  <c r="P106" i="1" s="1"/>
  <c r="O113" i="1"/>
  <c r="P113" i="1" s="1"/>
  <c r="O112" i="1"/>
  <c r="P112" i="1" s="1"/>
  <c r="O69" i="1"/>
  <c r="P69" i="1" s="1"/>
  <c r="O39" i="1"/>
  <c r="P39" i="1" s="1"/>
  <c r="O11" i="1"/>
  <c r="P11" i="1" s="1"/>
  <c r="O114" i="1"/>
  <c r="P114" i="1" s="1"/>
  <c r="O88" i="1"/>
  <c r="P88" i="1" s="1"/>
  <c r="O25" i="1"/>
  <c r="P25" i="1" s="1"/>
  <c r="O24" i="1"/>
  <c r="P24" i="1" s="1"/>
  <c r="O66" i="1"/>
  <c r="P66" i="1" s="1"/>
  <c r="O65" i="1"/>
  <c r="P65" i="1" s="1"/>
  <c r="O64" i="1"/>
  <c r="P64" i="1" s="1"/>
  <c r="O107" i="1"/>
  <c r="P107" i="1" s="1"/>
  <c r="O47" i="1"/>
  <c r="P47" i="1" s="1"/>
  <c r="O33" i="1"/>
  <c r="P33" i="1" s="1"/>
  <c r="O22" i="1"/>
  <c r="P22" i="1" s="1"/>
  <c r="O23" i="1"/>
  <c r="P23" i="1" s="1"/>
  <c r="O37" i="1"/>
  <c r="P37" i="1" s="1"/>
  <c r="O41" i="1"/>
  <c r="P41" i="1" s="1"/>
  <c r="O46" i="1"/>
  <c r="P46" i="1" s="1"/>
  <c r="O48" i="1"/>
  <c r="P48" i="1" s="1"/>
  <c r="O52" i="1"/>
  <c r="P52" i="1" s="1"/>
  <c r="O63" i="1"/>
  <c r="P63" i="1" s="1"/>
  <c r="O68" i="1"/>
  <c r="P68" i="1" s="1"/>
  <c r="O85" i="1"/>
  <c r="P85" i="1" s="1"/>
  <c r="O86" i="1"/>
  <c r="P86" i="1" s="1"/>
  <c r="O87" i="1"/>
  <c r="P87" i="1" s="1"/>
  <c r="O89" i="1"/>
  <c r="P89" i="1" s="1"/>
  <c r="O92" i="1"/>
  <c r="P92" i="1" s="1"/>
  <c r="O93" i="1"/>
  <c r="P93" i="1" s="1"/>
  <c r="O94" i="1"/>
  <c r="P94" i="1" s="1"/>
  <c r="O95" i="1"/>
  <c r="P95" i="1" s="1"/>
  <c r="O96" i="1"/>
  <c r="P96" i="1" s="1"/>
  <c r="O99" i="1"/>
  <c r="P99" i="1" s="1"/>
  <c r="O101" i="1"/>
  <c r="P101" i="1" s="1"/>
  <c r="O116" i="1"/>
  <c r="P116" i="1" s="1"/>
  <c r="O12" i="1"/>
  <c r="P12" i="1" s="1"/>
  <c r="O9" i="1"/>
  <c r="K9" i="1" s="1"/>
  <c r="J9" i="1"/>
  <c r="P9" i="1" l="1"/>
  <c r="L9" i="1" s="1"/>
  <c r="L124" i="1" s="1"/>
  <c r="J124" i="1"/>
  <c r="K124" i="1"/>
</calcChain>
</file>

<file path=xl/sharedStrings.xml><?xml version="1.0" encoding="utf-8"?>
<sst xmlns="http://schemas.openxmlformats.org/spreadsheetml/2006/main" count="139" uniqueCount="128">
  <si>
    <t>Locking Fuel Cap</t>
  </si>
  <si>
    <t>VAT</t>
  </si>
  <si>
    <t>Total</t>
  </si>
  <si>
    <t>Cat Bypass Pipe</t>
  </si>
  <si>
    <t>Aluminium Radiator</t>
  </si>
  <si>
    <t>Quick Release Steering Wheel</t>
  </si>
  <si>
    <t>High-Level Brake Light</t>
  </si>
  <si>
    <t>Ambidextrous Chassis</t>
  </si>
  <si>
    <t>Passenger + clutch footrest</t>
  </si>
  <si>
    <t>Options - Brakes</t>
  </si>
  <si>
    <t>Options - Other / Cosmetic / Misc</t>
  </si>
  <si>
    <t>Options - Legal / On the Road</t>
  </si>
  <si>
    <t>UK</t>
  </si>
  <si>
    <t>Selection</t>
  </si>
  <si>
    <t>Race</t>
  </si>
  <si>
    <t>Road</t>
  </si>
  <si>
    <t>Track</t>
  </si>
  <si>
    <t>-</t>
  </si>
  <si>
    <t>To change the auto selection place the quantity required against the required options and they will be selected together.</t>
  </si>
  <si>
    <t>Clear All</t>
  </si>
  <si>
    <t>Options - Body</t>
  </si>
  <si>
    <t>Carbon Fibre Instrument Panel</t>
  </si>
  <si>
    <t>IVA Test</t>
  </si>
  <si>
    <t>Base Car</t>
  </si>
  <si>
    <t>Bluetooth Intercom system</t>
  </si>
  <si>
    <t>Fitted TomTom Rider Europe GPS</t>
  </si>
  <si>
    <t>Options - Suspension</t>
  </si>
  <si>
    <t>Options - Steering</t>
  </si>
  <si>
    <t>Cockpit Adjustable Remote Brake Bias</t>
  </si>
  <si>
    <t>Options - Engine / Transmission / Exhaust</t>
  </si>
  <si>
    <t>Polished Stainless Steel Manifold and Silencer</t>
  </si>
  <si>
    <t>FIA Approved High Intensity LED Rain Light</t>
  </si>
  <si>
    <t>FIA Approved Battery Master Switch Kit</t>
  </si>
  <si>
    <t>Aero Screen (pair)</t>
  </si>
  <si>
    <t>Battery Optimiser/Trickle Charger</t>
  </si>
  <si>
    <t>Road Tax + Registration</t>
  </si>
  <si>
    <t>Stainless Steel Fixings</t>
  </si>
  <si>
    <t xml:space="preserve">Fire Extinguisher (Stand Alone) </t>
  </si>
  <si>
    <t>Tracker (Insurance approved)</t>
  </si>
  <si>
    <t>Nomad Car Cover</t>
  </si>
  <si>
    <t>Ohlins Multi Adjustable Hydraulic Bumpstop Dampers with 2 piece springs</t>
  </si>
  <si>
    <t>Options - Competition</t>
  </si>
  <si>
    <t>Front Suspension Box and Body Tub Guard</t>
  </si>
  <si>
    <t>Coolant Pipe Guard - Engine Bay to Body Tub</t>
  </si>
  <si>
    <t>Sump Guard/Bash Plate</t>
  </si>
  <si>
    <t xml:space="preserve">Towing Strap Rear </t>
  </si>
  <si>
    <t>POA</t>
  </si>
  <si>
    <t>Painted Bonnet and Rear Engine Cover</t>
  </si>
  <si>
    <t>Front Winch Bumper (includes Front Tow Eye and Radiator Guard)</t>
  </si>
  <si>
    <t>Rear Bumper (includes 2 x Rear Tow Eye)</t>
  </si>
  <si>
    <t>Alternative Colour Powder Coat Wheels</t>
  </si>
  <si>
    <t>Alternative Colour Powder Coat Chassis</t>
  </si>
  <si>
    <t>Exhaust Guard Polished Stainless</t>
  </si>
  <si>
    <t>Exhaust Guard Black</t>
  </si>
  <si>
    <t>MSA Approved Fire Extinguisher Kit Plumbed In - Competition Use</t>
  </si>
  <si>
    <t>WARN Winch Assembly (Front Only)</t>
  </si>
  <si>
    <t>LED Whip/Marker Light (each)</t>
  </si>
  <si>
    <t>18" Wheel Package AD08R Sports Tyre</t>
  </si>
  <si>
    <t>Spare Wheel Carrier</t>
  </si>
  <si>
    <t xml:space="preserve">Recovery Pack (snatch block, tree strop, shackles) </t>
  </si>
  <si>
    <t>Full Front Windscreen including Washers and Wipers</t>
  </si>
  <si>
    <t>Full Heated Front Windscreen including Washers and Wipers</t>
  </si>
  <si>
    <t xml:space="preserve">Options - Wheels / Tyres </t>
  </si>
  <si>
    <t>ITG Aluminium Air Box</t>
  </si>
  <si>
    <t>18" Wheel Package Road Tyre</t>
  </si>
  <si>
    <t>Hydraulic Handbrake System</t>
  </si>
  <si>
    <t>Short Final Drive</t>
  </si>
  <si>
    <t>Paint Brushed Aluminium Parts Black (Bulkheads, Fuel Tank etc)</t>
  </si>
  <si>
    <t>Oil cooler system</t>
  </si>
  <si>
    <t xml:space="preserve">Heavy Duty Clutch including K20 Flywheel </t>
  </si>
  <si>
    <t>Supercharger System for K24 (Requires Heavy Duty Clutch and Oil Cooler)</t>
  </si>
  <si>
    <t>Spare 15" Wheel</t>
  </si>
  <si>
    <t>Spare 18" Wheel</t>
  </si>
  <si>
    <t>Alternative Colour for Above</t>
  </si>
  <si>
    <t>Spare 18" Road Tyre</t>
  </si>
  <si>
    <t>Spare 18" AD08R Sports Tyre</t>
  </si>
  <si>
    <t>Options - Spare / Extra Wheels + Tyres</t>
  </si>
  <si>
    <t>Wheels</t>
  </si>
  <si>
    <t>Tyres</t>
  </si>
  <si>
    <r>
      <t xml:space="preserve">Spare Tarmac Rally Tyre (Competition Use - </t>
    </r>
    <r>
      <rPr>
        <b/>
        <sz val="10"/>
        <rFont val="Tahoma"/>
        <family val="2"/>
      </rPr>
      <t>18" ONLY</t>
    </r>
    <r>
      <rPr>
        <sz val="10"/>
        <rFont val="Tahoma"/>
        <family val="2"/>
      </rPr>
      <t>)</t>
    </r>
  </si>
  <si>
    <r>
      <t xml:space="preserve">Spare Gravel Rally Tyre (Competition Use - Directional, Axle Specific </t>
    </r>
    <r>
      <rPr>
        <b/>
        <sz val="10"/>
        <rFont val="Tahoma"/>
        <family val="2"/>
      </rPr>
      <t>15" ONLY</t>
    </r>
    <r>
      <rPr>
        <sz val="10"/>
        <rFont val="Tahoma"/>
        <family val="2"/>
      </rPr>
      <t xml:space="preserve">) </t>
    </r>
  </si>
  <si>
    <r>
      <t xml:space="preserve">15" Wheel Package/Highway Terrain </t>
    </r>
    <r>
      <rPr>
        <i/>
        <sz val="10"/>
        <rFont val="Tahoma"/>
        <family val="2"/>
      </rPr>
      <t>90% Road 10% Off road</t>
    </r>
    <r>
      <rPr>
        <sz val="10"/>
        <rFont val="Tahoma"/>
        <family val="2"/>
      </rPr>
      <t xml:space="preserve"> Tyres </t>
    </r>
  </si>
  <si>
    <r>
      <t xml:space="preserve">15" Wheel Package/All Terrain Sport </t>
    </r>
    <r>
      <rPr>
        <i/>
        <sz val="10"/>
        <rFont val="Tahoma"/>
        <family val="2"/>
      </rPr>
      <t>50% Road 50% Off Road</t>
    </r>
    <r>
      <rPr>
        <sz val="10"/>
        <rFont val="Tahoma"/>
        <family val="2"/>
      </rPr>
      <t xml:space="preserve"> Tyres</t>
    </r>
  </si>
  <si>
    <r>
      <t xml:space="preserve">15" Wheel Package/Mud Terrain </t>
    </r>
    <r>
      <rPr>
        <i/>
        <sz val="10"/>
        <rFont val="Tahoma"/>
        <family val="2"/>
      </rPr>
      <t>10% Road 90% Off</t>
    </r>
    <r>
      <rPr>
        <sz val="10"/>
        <rFont val="Tahoma"/>
        <family val="2"/>
      </rPr>
      <t xml:space="preserve"> </t>
    </r>
    <r>
      <rPr>
        <i/>
        <sz val="10"/>
        <rFont val="Tahoma"/>
        <family val="2"/>
      </rPr>
      <t>Road</t>
    </r>
    <r>
      <rPr>
        <sz val="10"/>
        <rFont val="Tahoma"/>
        <family val="2"/>
      </rPr>
      <t xml:space="preserve"> Tyres</t>
    </r>
  </si>
  <si>
    <r>
      <t>Spare Mud Terrain Tyre</t>
    </r>
    <r>
      <rPr>
        <b/>
        <sz val="10"/>
        <rFont val="Tahoma"/>
        <family val="2"/>
      </rPr>
      <t xml:space="preserve"> </t>
    </r>
    <r>
      <rPr>
        <i/>
        <sz val="10"/>
        <rFont val="Tahoma"/>
        <family val="2"/>
      </rPr>
      <t>10% Road 90% Off Road</t>
    </r>
    <r>
      <rPr>
        <b/>
        <i/>
        <sz val="10"/>
        <rFont val="Tahoma"/>
        <family val="2"/>
      </rPr>
      <t xml:space="preserve"> </t>
    </r>
    <r>
      <rPr>
        <b/>
        <sz val="10"/>
        <rFont val="Tahoma"/>
        <family val="2"/>
      </rPr>
      <t>(15" ONLY)</t>
    </r>
  </si>
  <si>
    <r>
      <t>Spare 15" All Terrain</t>
    </r>
    <r>
      <rPr>
        <i/>
        <sz val="10"/>
        <rFont val="Tahoma"/>
        <family val="2"/>
      </rPr>
      <t xml:space="preserve"> 50% Road 50% Off Road</t>
    </r>
  </si>
  <si>
    <r>
      <t xml:space="preserve">Spare 15" Highway Terrain </t>
    </r>
    <r>
      <rPr>
        <i/>
        <sz val="10"/>
        <rFont val="Tahoma"/>
        <family val="2"/>
      </rPr>
      <t>90% Road 10% Off Road</t>
    </r>
  </si>
  <si>
    <t>Road Pack (All Lights and Switchgear required for Road Use)</t>
  </si>
  <si>
    <r>
      <t>18" Wheel Package/All Terrain</t>
    </r>
    <r>
      <rPr>
        <i/>
        <sz val="10"/>
        <rFont val="Tahoma"/>
        <family val="2"/>
      </rPr>
      <t xml:space="preserve"> 65% Road 35% Off Road</t>
    </r>
    <r>
      <rPr>
        <sz val="10"/>
        <rFont val="Tahoma"/>
        <family val="2"/>
      </rPr>
      <t xml:space="preserve"> Tyres</t>
    </r>
  </si>
  <si>
    <r>
      <t xml:space="preserve">Spare 18" All Terrain Tyre </t>
    </r>
    <r>
      <rPr>
        <i/>
        <sz val="10"/>
        <rFont val="Tahoma"/>
        <family val="2"/>
      </rPr>
      <t>65% Road 35% Off Road</t>
    </r>
  </si>
  <si>
    <t>Competition Spec High Strength Wishbone Set Includes Rear Strut Brace</t>
  </si>
  <si>
    <t>Rear Strut Brace Only</t>
  </si>
  <si>
    <t>Raised Air Intake</t>
  </si>
  <si>
    <t>Side Panel Tags - No Side Panels</t>
  </si>
  <si>
    <t>Reverse Lamp to Match FIA Rain Light</t>
  </si>
  <si>
    <t>Bicycle Rack (per side)</t>
  </si>
  <si>
    <t>Side Panels Clear (includes tags above)</t>
  </si>
  <si>
    <t>Side Panels Smoked Grey (includes tags above)</t>
  </si>
  <si>
    <t>12v. Auxiliary feed with Cigarette Lighter Type Socket</t>
  </si>
  <si>
    <t>12v. Auxiliary feed with BMW Motorcycle Style Power Socket</t>
  </si>
  <si>
    <t>Light Mounting Bar with x 4 Daytime Running Lamps and Driving Light</t>
  </si>
  <si>
    <t>Nomad 235bhp 6 Speed</t>
  </si>
  <si>
    <t>Price List 2021</t>
  </si>
  <si>
    <r>
      <t xml:space="preserve">Sport Brake Package </t>
    </r>
    <r>
      <rPr>
        <b/>
        <sz val="10"/>
        <rFont val="Tahoma"/>
        <family val="2"/>
      </rPr>
      <t>Front and Rear</t>
    </r>
  </si>
  <si>
    <r>
      <t xml:space="preserve">AP Racing 4 Pot Caliper/290mm Discs </t>
    </r>
    <r>
      <rPr>
        <i/>
        <sz val="10"/>
        <rFont val="Tahoma"/>
        <family val="2"/>
      </rPr>
      <t xml:space="preserve">(inc handbrake) </t>
    </r>
    <r>
      <rPr>
        <b/>
        <sz val="10"/>
        <rFont val="Tahoma"/>
        <family val="2"/>
      </rPr>
      <t>Front and Rear</t>
    </r>
  </si>
  <si>
    <t>Stainless Fittings on Brake lines and Clutch Lines</t>
  </si>
  <si>
    <r>
      <t>AP Racing 4 Pot Caliper/290mm 2 Piece Brake Disc</t>
    </r>
    <r>
      <rPr>
        <i/>
        <sz val="10"/>
        <rFont val="Tahoma"/>
        <family val="2"/>
      </rPr>
      <t xml:space="preserve"> (inc handbrake) </t>
    </r>
    <r>
      <rPr>
        <b/>
        <sz val="10"/>
        <rFont val="Tahoma"/>
        <family val="2"/>
      </rPr>
      <t>Front and Rear</t>
    </r>
  </si>
  <si>
    <t>Light Mounting Bar with x 2 Daytime Running Lamps and Driving Light</t>
  </si>
  <si>
    <t>Black Colour Wheels</t>
  </si>
  <si>
    <t>Gunmetal Colour Wheels</t>
  </si>
  <si>
    <t>Titanium Colour Wheels</t>
  </si>
  <si>
    <t>Silver/Gunmetal/Gloss Black/Titanium Powder Coat Chassis</t>
  </si>
  <si>
    <t>Options - Seat Belts / Safety Harnesses</t>
  </si>
  <si>
    <t>Standard 2" Harnesses</t>
  </si>
  <si>
    <t>2" Harness With Alloy Chest Adjusters (Each Side)</t>
  </si>
  <si>
    <t>2" Seat Belt/Harness Pads</t>
  </si>
  <si>
    <t>3" Seat Belts/Harnesses (each side)</t>
  </si>
  <si>
    <t>3" Seat Belts/Harnesses With Alloy Chest Adjusters (each side)</t>
  </si>
  <si>
    <t>3" Seat Belt/Harness Pads</t>
  </si>
  <si>
    <t xml:space="preserve">V Type Crutch Strap for 3" Seat Belts/Harnesses (each side) </t>
  </si>
  <si>
    <t>Track Day Lap Timing</t>
  </si>
  <si>
    <t>Individual Carbon Fibre seats B4 - Small/Medium Sized Occupant (per seat)</t>
  </si>
  <si>
    <t>Individual Carbon Fibre seats B6 - Small/Medium Sized Occupant (per seat)</t>
  </si>
  <si>
    <t>Reversing Camera System</t>
  </si>
  <si>
    <t xml:space="preserve">Track Day Lap Timing with Brake Pressure Overlay on Video </t>
  </si>
  <si>
    <t>Spring and Damper Protection Bag x 4 (not suitable for use with Fox damper option)</t>
  </si>
  <si>
    <t>FOX Multi Adjustable Hydraulic Bumpstop Dampers with 2 piece Springs - Off Road Bias</t>
  </si>
  <si>
    <t>Shipping costs UK / Swe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</si>
</sst>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sz val="10"/>
      <color indexed="62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i/>
      <sz val="10"/>
      <color indexed="62"/>
      <name val="Tahoma"/>
      <family val="2"/>
    </font>
    <font>
      <b/>
      <sz val="10"/>
      <color indexed="62"/>
      <name val="Tahoma"/>
      <family val="2"/>
    </font>
    <font>
      <sz val="10"/>
      <color indexed="8"/>
      <name val="Tahoma"/>
      <family val="2"/>
    </font>
    <font>
      <sz val="8"/>
      <color rgb="FF000000"/>
      <name val="Arial"/>
      <family val="2"/>
    </font>
    <font>
      <sz val="10"/>
      <color theme="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color theme="1" tint="0.249977111117893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3" fillId="0" borderId="0" xfId="0" applyFont="1"/>
    <xf numFmtId="164" fontId="3" fillId="0" borderId="0" xfId="2" applyFont="1" applyAlignment="1">
      <alignment horizontal="right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164" fontId="3" fillId="0" borderId="2" xfId="2" applyFont="1" applyBorder="1" applyAlignment="1">
      <alignment horizontal="right"/>
    </xf>
    <xf numFmtId="164" fontId="3" fillId="0" borderId="3" xfId="2" applyFont="1" applyBorder="1" applyAlignment="1">
      <alignment horizontal="right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2" fillId="0" borderId="0" xfId="1" applyNumberFormat="1" applyFont="1" applyAlignment="1">
      <alignment horizontal="right"/>
    </xf>
    <xf numFmtId="164" fontId="2" fillId="0" borderId="1" xfId="2" applyFont="1" applyBorder="1" applyAlignment="1">
      <alignment horizontal="center"/>
    </xf>
    <xf numFmtId="164" fontId="2" fillId="0" borderId="0" xfId="2" applyFont="1" applyAlignment="1">
      <alignment horizontal="center"/>
    </xf>
    <xf numFmtId="164" fontId="2" fillId="0" borderId="4" xfId="2" applyFont="1" applyBorder="1" applyAlignment="1">
      <alignment horizontal="center"/>
    </xf>
    <xf numFmtId="164" fontId="2" fillId="0" borderId="2" xfId="2" applyFont="1" applyBorder="1" applyAlignment="1">
      <alignment horizontal="center"/>
    </xf>
    <xf numFmtId="164" fontId="2" fillId="0" borderId="3" xfId="2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164" fontId="3" fillId="0" borderId="6" xfId="2" applyFont="1" applyBorder="1" applyAlignment="1">
      <alignment horizontal="right"/>
    </xf>
    <xf numFmtId="164" fontId="3" fillId="0" borderId="7" xfId="2" applyFont="1" applyBorder="1" applyAlignment="1">
      <alignment horizontal="right"/>
    </xf>
    <xf numFmtId="0" fontId="3" fillId="0" borderId="7" xfId="0" applyFont="1" applyBorder="1"/>
    <xf numFmtId="49" fontId="3" fillId="0" borderId="5" xfId="2" applyNumberFormat="1" applyFont="1" applyBorder="1" applyAlignment="1">
      <alignment horizontal="left"/>
    </xf>
    <xf numFmtId="164" fontId="3" fillId="0" borderId="0" xfId="2" applyFont="1"/>
    <xf numFmtId="164" fontId="3" fillId="0" borderId="0" xfId="2" applyFont="1" applyAlignment="1">
      <alignment horizontal="center"/>
    </xf>
    <xf numFmtId="164" fontId="2" fillId="0" borderId="0" xfId="2" applyFont="1"/>
    <xf numFmtId="164" fontId="3" fillId="0" borderId="7" xfId="2" applyFont="1" applyBorder="1"/>
    <xf numFmtId="0" fontId="2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left"/>
    </xf>
    <xf numFmtId="0" fontId="7" fillId="0" borderId="0" xfId="1" applyNumberFormat="1" applyFont="1" applyAlignment="1">
      <alignment horizontal="center"/>
    </xf>
    <xf numFmtId="164" fontId="2" fillId="0" borderId="9" xfId="2" applyFont="1" applyBorder="1"/>
    <xf numFmtId="164" fontId="2" fillId="0" borderId="10" xfId="2" applyFont="1" applyBorder="1"/>
    <xf numFmtId="164" fontId="2" fillId="0" borderId="11" xfId="2" applyFont="1" applyBorder="1"/>
    <xf numFmtId="0" fontId="3" fillId="0" borderId="0" xfId="2" applyNumberFormat="1" applyFont="1" applyAlignment="1">
      <alignment horizontal="center"/>
    </xf>
    <xf numFmtId="0" fontId="2" fillId="0" borderId="4" xfId="0" applyFont="1" applyBorder="1"/>
    <xf numFmtId="164" fontId="2" fillId="0" borderId="12" xfId="2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7" xfId="2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4" xfId="1" applyNumberFormat="1" applyFont="1" applyBorder="1" applyAlignment="1" applyProtection="1">
      <alignment horizontal="center"/>
      <protection locked="0"/>
    </xf>
    <xf numFmtId="0" fontId="2" fillId="0" borderId="17" xfId="2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64" fontId="3" fillId="0" borderId="13" xfId="2" applyFont="1" applyBorder="1"/>
    <xf numFmtId="164" fontId="3" fillId="0" borderId="8" xfId="2" applyFont="1" applyBorder="1" applyAlignment="1">
      <alignment horizontal="right"/>
    </xf>
    <xf numFmtId="164" fontId="5" fillId="0" borderId="13" xfId="2" applyFont="1" applyBorder="1"/>
    <xf numFmtId="164" fontId="3" fillId="0" borderId="13" xfId="2" applyFont="1" applyBorder="1" applyAlignment="1">
      <alignment horizontal="right"/>
    </xf>
    <xf numFmtId="164" fontId="3" fillId="0" borderId="13" xfId="2" applyFont="1" applyBorder="1" applyAlignment="1">
      <alignment horizontal="center"/>
    </xf>
    <xf numFmtId="164" fontId="5" fillId="0" borderId="13" xfId="2" applyFont="1" applyBorder="1" applyAlignment="1">
      <alignment horizontal="right"/>
    </xf>
    <xf numFmtId="164" fontId="10" fillId="0" borderId="13" xfId="2" applyFont="1" applyBorder="1"/>
    <xf numFmtId="164" fontId="10" fillId="0" borderId="13" xfId="2" applyFont="1" applyBorder="1" applyAlignment="1">
      <alignment horizontal="right"/>
    </xf>
    <xf numFmtId="164" fontId="12" fillId="0" borderId="13" xfId="2" applyFont="1" applyBorder="1"/>
    <xf numFmtId="0" fontId="2" fillId="0" borderId="25" xfId="0" applyFont="1" applyBorder="1" applyAlignment="1" applyProtection="1">
      <alignment horizontal="center"/>
      <protection locked="0"/>
    </xf>
    <xf numFmtId="0" fontId="3" fillId="0" borderId="26" xfId="0" applyFont="1" applyBorder="1"/>
    <xf numFmtId="0" fontId="3" fillId="0" borderId="27" xfId="0" applyFont="1" applyBorder="1"/>
    <xf numFmtId="0" fontId="2" fillId="0" borderId="0" xfId="0" applyFont="1" applyAlignment="1" applyProtection="1">
      <alignment horizontal="center"/>
      <protection locked="0"/>
    </xf>
    <xf numFmtId="0" fontId="3" fillId="0" borderId="28" xfId="0" applyFont="1" applyBorder="1"/>
    <xf numFmtId="49" fontId="3" fillId="0" borderId="17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13" fillId="0" borderId="17" xfId="0" applyNumberFormat="1" applyFont="1" applyBorder="1" applyAlignment="1">
      <alignment horizontal="left"/>
    </xf>
    <xf numFmtId="49" fontId="13" fillId="0" borderId="5" xfId="0" applyNumberFormat="1" applyFont="1" applyBorder="1" applyAlignment="1">
      <alignment horizontal="left"/>
    </xf>
    <xf numFmtId="0" fontId="3" fillId="0" borderId="17" xfId="0" applyFont="1" applyBorder="1"/>
    <xf numFmtId="0" fontId="3" fillId="0" borderId="5" xfId="0" applyFont="1" applyBorder="1"/>
    <xf numFmtId="164" fontId="3" fillId="0" borderId="13" xfId="2" applyFont="1" applyBorder="1" applyAlignment="1" applyProtection="1">
      <alignment horizontal="right"/>
      <protection locked="0"/>
    </xf>
    <xf numFmtId="164" fontId="3" fillId="0" borderId="13" xfId="2" applyFont="1" applyBorder="1" applyProtection="1">
      <protection locked="0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left" wrapText="1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3">
    <cellStyle name="Normal" xfId="0" builtinId="0"/>
    <cellStyle name="Tusental" xfId="1" builtinId="3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2</xdr:row>
      <xdr:rowOff>19050</xdr:rowOff>
    </xdr:from>
    <xdr:to>
      <xdr:col>7</xdr:col>
      <xdr:colOff>3286125</xdr:colOff>
      <xdr:row>4</xdr:row>
      <xdr:rowOff>295275</xdr:rowOff>
    </xdr:to>
    <xdr:pic>
      <xdr:nvPicPr>
        <xdr:cNvPr id="1057" name="Picture 35" descr="nomad logo small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361950"/>
          <a:ext cx="2371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9525</xdr:rowOff>
        </xdr:from>
        <xdr:to>
          <xdr:col>0</xdr:col>
          <xdr:colOff>600075</xdr:colOff>
          <xdr:row>3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19050</xdr:rowOff>
        </xdr:from>
        <xdr:to>
          <xdr:col>0</xdr:col>
          <xdr:colOff>571500</xdr:colOff>
          <xdr:row>1</xdr:row>
          <xdr:rowOff>9525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New Row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581025</xdr:colOff>
          <xdr:row>0</xdr:row>
          <xdr:rowOff>19050</xdr:rowOff>
        </xdr:from>
        <xdr:to>
          <xdr:col>1</xdr:col>
          <xdr:colOff>504825</xdr:colOff>
          <xdr:row>1</xdr:row>
          <xdr:rowOff>9525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Del Row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142"/>
  <sheetViews>
    <sheetView showGridLines="0" showZeros="0" tabSelected="1" topLeftCell="F1" zoomScaleNormal="100" workbookViewId="0">
      <pane ySplit="7" topLeftCell="A8" activePane="bottomLeft" state="frozen"/>
      <selection pane="bottomLeft" activeCell="F16" sqref="A16:XFD16"/>
    </sheetView>
  </sheetViews>
  <sheetFormatPr defaultRowHeight="12.75" x14ac:dyDescent="0.2"/>
  <cols>
    <col min="1" max="5" width="9.140625" style="1" hidden="1" customWidth="1"/>
    <col min="6" max="6" width="9.5703125" style="1" customWidth="1"/>
    <col min="7" max="7" width="6.28515625" style="2" customWidth="1"/>
    <col min="8" max="8" width="75.42578125" style="8" customWidth="1"/>
    <col min="9" max="9" width="7.7109375" style="4" customWidth="1"/>
    <col min="10" max="10" width="14.85546875" style="5" customWidth="1"/>
    <col min="11" max="11" width="14.28515625" style="5" customWidth="1"/>
    <col min="12" max="12" width="16" style="2" customWidth="1"/>
    <col min="13" max="13" width="1.140625" style="5" customWidth="1"/>
    <col min="14" max="14" width="13" style="6" customWidth="1"/>
    <col min="15" max="15" width="11.85546875" style="6" customWidth="1"/>
    <col min="16" max="16" width="12.7109375" style="6" customWidth="1"/>
    <col min="17" max="16384" width="9.140625" style="5"/>
  </cols>
  <sheetData>
    <row r="1" spans="1:26" ht="13.5" customHeight="1" x14ac:dyDescent="0.2">
      <c r="F1" s="38"/>
      <c r="H1" s="3"/>
    </row>
    <row r="2" spans="1:26" ht="13.5" customHeight="1" x14ac:dyDescent="0.2">
      <c r="F2" s="38"/>
      <c r="H2" s="3"/>
    </row>
    <row r="3" spans="1:26" ht="13.5" customHeight="1" x14ac:dyDescent="0.2">
      <c r="F3" s="38"/>
      <c r="H3" s="3"/>
    </row>
    <row r="4" spans="1:26" ht="13.5" customHeight="1" thickBot="1" x14ac:dyDescent="0.25">
      <c r="A4" s="74" t="s">
        <v>18</v>
      </c>
      <c r="B4" s="74"/>
      <c r="C4" s="74"/>
      <c r="D4" s="74"/>
      <c r="E4" s="74"/>
      <c r="F4" s="39"/>
      <c r="H4" s="3"/>
    </row>
    <row r="5" spans="1:26" ht="24" customHeight="1" x14ac:dyDescent="0.2">
      <c r="A5" s="74"/>
      <c r="B5" s="74"/>
      <c r="C5" s="74"/>
      <c r="D5" s="74"/>
      <c r="E5" s="74"/>
      <c r="F5" s="40"/>
      <c r="H5" s="7"/>
      <c r="J5" s="78" t="s">
        <v>13</v>
      </c>
      <c r="K5" s="79"/>
      <c r="L5" s="80"/>
      <c r="N5" s="75" t="s">
        <v>102</v>
      </c>
      <c r="O5" s="76"/>
      <c r="P5" s="77"/>
    </row>
    <row r="6" spans="1:26" ht="5.25" customHeight="1" x14ac:dyDescent="0.2">
      <c r="J6" s="9"/>
      <c r="L6" s="36"/>
      <c r="N6" s="10"/>
      <c r="P6" s="11"/>
    </row>
    <row r="7" spans="1:26" x14ac:dyDescent="0.2">
      <c r="A7" s="41" t="s">
        <v>14</v>
      </c>
      <c r="B7" s="41" t="s">
        <v>15</v>
      </c>
      <c r="C7" s="41" t="s">
        <v>16</v>
      </c>
      <c r="D7" s="41" t="s">
        <v>17</v>
      </c>
      <c r="E7" s="41" t="s">
        <v>19</v>
      </c>
      <c r="F7" s="12"/>
      <c r="H7" s="13"/>
      <c r="I7" s="14"/>
      <c r="J7" s="15" t="s">
        <v>12</v>
      </c>
      <c r="K7" s="16" t="s">
        <v>1</v>
      </c>
      <c r="L7" s="17" t="s">
        <v>2</v>
      </c>
      <c r="M7" s="12"/>
      <c r="N7" s="18" t="s">
        <v>12</v>
      </c>
      <c r="O7" s="16" t="s">
        <v>1</v>
      </c>
      <c r="P7" s="19" t="s">
        <v>2</v>
      </c>
    </row>
    <row r="8" spans="1:26" x14ac:dyDescent="0.2">
      <c r="A8" s="42"/>
      <c r="B8" s="42"/>
      <c r="C8" s="42"/>
      <c r="D8" s="42"/>
      <c r="E8" s="42"/>
      <c r="G8" s="2" t="s">
        <v>23</v>
      </c>
      <c r="J8" s="9"/>
      <c r="L8" s="36"/>
      <c r="N8" s="10"/>
      <c r="P8" s="11"/>
      <c r="R8" s="73"/>
      <c r="S8" s="73"/>
      <c r="T8" s="73"/>
      <c r="U8" s="73"/>
      <c r="V8" s="73"/>
      <c r="W8" s="73"/>
      <c r="X8" s="73"/>
      <c r="Y8" s="72"/>
    </row>
    <row r="9" spans="1:26" x14ac:dyDescent="0.2">
      <c r="A9" s="48"/>
      <c r="B9" s="48"/>
      <c r="C9" s="48"/>
      <c r="D9" s="48"/>
      <c r="E9" s="48"/>
      <c r="H9" s="20" t="s">
        <v>101</v>
      </c>
      <c r="I9" s="46">
        <v>1</v>
      </c>
      <c r="J9" s="21">
        <f t="shared" ref="J9:L25" si="0">IF($I9&gt;0,N9*$I9,"")</f>
        <v>28330</v>
      </c>
      <c r="K9" s="22">
        <f t="shared" si="0"/>
        <v>5666</v>
      </c>
      <c r="L9" s="37">
        <f t="shared" si="0"/>
        <v>33996</v>
      </c>
      <c r="M9" s="23"/>
      <c r="N9" s="49">
        <v>28330</v>
      </c>
      <c r="O9" s="22">
        <f>N9*20%</f>
        <v>5666</v>
      </c>
      <c r="P9" s="50">
        <f>SUM(N9:O9)</f>
        <v>33996</v>
      </c>
      <c r="R9" s="73"/>
      <c r="S9" s="73"/>
      <c r="T9" s="73"/>
      <c r="U9" s="73"/>
      <c r="V9" s="73"/>
      <c r="W9" s="73"/>
      <c r="X9" s="73"/>
      <c r="Y9" s="72"/>
    </row>
    <row r="10" spans="1:26" s="25" customFormat="1" x14ac:dyDescent="0.2">
      <c r="A10" s="44"/>
      <c r="B10" s="44"/>
      <c r="C10" s="44"/>
      <c r="D10" s="44"/>
      <c r="E10" s="44"/>
      <c r="F10" s="26"/>
      <c r="G10" s="2" t="s">
        <v>11</v>
      </c>
      <c r="H10" s="20"/>
      <c r="I10" s="46"/>
      <c r="J10" s="21" t="str">
        <f t="shared" si="0"/>
        <v/>
      </c>
      <c r="K10" s="22" t="str">
        <f t="shared" si="0"/>
        <v/>
      </c>
      <c r="L10" s="37" t="str">
        <f t="shared" si="0"/>
        <v/>
      </c>
      <c r="M10" s="23"/>
      <c r="N10" s="51"/>
      <c r="O10" s="22"/>
      <c r="P10" s="50"/>
      <c r="R10" s="71">
        <v>1</v>
      </c>
      <c r="S10" s="71">
        <v>2</v>
      </c>
      <c r="T10" s="71">
        <v>1</v>
      </c>
      <c r="U10" s="71">
        <v>1</v>
      </c>
      <c r="V10" s="71"/>
      <c r="W10" s="71"/>
      <c r="X10" s="73"/>
      <c r="Y10" s="72"/>
      <c r="Z10" s="5"/>
    </row>
    <row r="11" spans="1:26" s="25" customFormat="1" x14ac:dyDescent="0.2">
      <c r="A11" s="44"/>
      <c r="B11" s="44"/>
      <c r="C11" s="44"/>
      <c r="D11" s="44"/>
      <c r="E11" s="44"/>
      <c r="F11" s="26"/>
      <c r="G11" s="2"/>
      <c r="H11" s="20" t="s">
        <v>87</v>
      </c>
      <c r="I11" s="46">
        <v>1</v>
      </c>
      <c r="J11" s="21">
        <f t="shared" si="0"/>
        <v>2382.75</v>
      </c>
      <c r="K11" s="22">
        <f t="shared" si="0"/>
        <v>476.55</v>
      </c>
      <c r="L11" s="37">
        <f t="shared" si="0"/>
        <v>2859.3</v>
      </c>
      <c r="M11" s="23"/>
      <c r="N11" s="55">
        <v>2382.75</v>
      </c>
      <c r="O11" s="22">
        <f>N11*20%</f>
        <v>476.55</v>
      </c>
      <c r="P11" s="50">
        <f>SUM(N11:O11)</f>
        <v>2859.3</v>
      </c>
      <c r="R11" s="71"/>
      <c r="S11" s="71"/>
      <c r="T11" s="71">
        <v>2</v>
      </c>
      <c r="U11" s="71">
        <v>2</v>
      </c>
      <c r="V11" s="71"/>
      <c r="W11" s="71"/>
      <c r="X11" s="73"/>
      <c r="Y11" s="72"/>
      <c r="Z11" s="5"/>
    </row>
    <row r="12" spans="1:26" x14ac:dyDescent="0.2">
      <c r="A12" s="43"/>
      <c r="B12" s="43"/>
      <c r="C12" s="43"/>
      <c r="D12" s="43"/>
      <c r="E12" s="43"/>
      <c r="H12" s="20" t="s">
        <v>22</v>
      </c>
      <c r="I12" s="46">
        <v>1</v>
      </c>
      <c r="J12" s="21">
        <f t="shared" si="0"/>
        <v>299</v>
      </c>
      <c r="K12" s="22">
        <f t="shared" si="0"/>
        <v>59.800000000000004</v>
      </c>
      <c r="L12" s="37">
        <f t="shared" si="0"/>
        <v>358.8</v>
      </c>
      <c r="M12" s="23"/>
      <c r="N12" s="55">
        <v>299</v>
      </c>
      <c r="O12" s="22">
        <f>N12*20%</f>
        <v>59.800000000000004</v>
      </c>
      <c r="P12" s="50">
        <f>SUM(N12:O12)</f>
        <v>358.8</v>
      </c>
      <c r="R12" s="71"/>
      <c r="S12" s="71"/>
      <c r="T12" s="71"/>
      <c r="U12" s="71">
        <v>3</v>
      </c>
      <c r="V12" s="71"/>
      <c r="W12" s="71"/>
      <c r="X12" s="73"/>
      <c r="Y12" s="72"/>
    </row>
    <row r="13" spans="1:26" x14ac:dyDescent="0.2">
      <c r="A13" s="43"/>
      <c r="B13" s="43"/>
      <c r="C13" s="43"/>
      <c r="D13" s="43"/>
      <c r="E13" s="43"/>
      <c r="H13" s="24" t="s">
        <v>35</v>
      </c>
      <c r="I13" s="46">
        <v>1</v>
      </c>
      <c r="J13" s="21">
        <f t="shared" si="0"/>
        <v>335</v>
      </c>
      <c r="K13" s="22">
        <f t="shared" si="0"/>
        <v>0</v>
      </c>
      <c r="L13" s="37">
        <f t="shared" si="0"/>
        <v>335</v>
      </c>
      <c r="M13" s="28"/>
      <c r="N13" s="56">
        <v>335</v>
      </c>
      <c r="O13" s="22">
        <f>N13*0</f>
        <v>0</v>
      </c>
      <c r="P13" s="50">
        <f>SUM(N13:O13)</f>
        <v>335</v>
      </c>
      <c r="R13" s="71"/>
      <c r="S13" s="71"/>
      <c r="T13" s="71"/>
      <c r="U13" s="71">
        <v>4</v>
      </c>
      <c r="V13" s="71"/>
      <c r="W13" s="71"/>
      <c r="X13" s="73"/>
      <c r="Y13" s="72"/>
    </row>
    <row r="14" spans="1:26" x14ac:dyDescent="0.2">
      <c r="A14" s="43"/>
      <c r="B14" s="43"/>
      <c r="C14" s="43"/>
      <c r="D14" s="43"/>
      <c r="E14" s="43"/>
      <c r="H14" s="24" t="s">
        <v>127</v>
      </c>
      <c r="I14" s="46">
        <v>1</v>
      </c>
      <c r="J14" s="21">
        <f t="shared" ref="J14" si="1">IF($I14&gt;0,N14*$I14,"")</f>
        <v>2995</v>
      </c>
      <c r="K14" s="22">
        <f t="shared" ref="K14" si="2">IF($I14&gt;0,O14*$I14,"")</f>
        <v>599</v>
      </c>
      <c r="L14" s="37">
        <f t="shared" ref="L14" si="3">IF($I14&gt;0,P14*$I14,"")</f>
        <v>3594</v>
      </c>
      <c r="M14" s="28"/>
      <c r="N14" s="56">
        <v>2995</v>
      </c>
      <c r="O14" s="22">
        <f>N14*20%</f>
        <v>599</v>
      </c>
      <c r="P14" s="50">
        <f>SUM(N14:O14)</f>
        <v>3594</v>
      </c>
      <c r="R14" s="71"/>
      <c r="S14" s="71"/>
      <c r="T14" s="71"/>
      <c r="U14" s="71"/>
      <c r="V14" s="71"/>
      <c r="W14" s="71"/>
      <c r="X14" s="73"/>
      <c r="Y14" s="72"/>
    </row>
    <row r="15" spans="1:26" x14ac:dyDescent="0.2">
      <c r="A15" s="43"/>
      <c r="B15" s="43"/>
      <c r="C15" s="43"/>
      <c r="D15" s="43"/>
      <c r="E15" s="43"/>
      <c r="G15" s="2" t="s">
        <v>29</v>
      </c>
      <c r="H15" s="20"/>
      <c r="J15" s="21" t="str">
        <f t="shared" si="0"/>
        <v/>
      </c>
      <c r="K15" s="22" t="str">
        <f t="shared" si="0"/>
        <v/>
      </c>
      <c r="L15" s="37" t="str">
        <f t="shared" si="0"/>
        <v/>
      </c>
      <c r="M15" s="23"/>
      <c r="N15" s="51"/>
      <c r="O15" s="22"/>
      <c r="P15" s="50"/>
      <c r="R15" s="71"/>
      <c r="S15" s="71"/>
      <c r="T15" s="71"/>
      <c r="U15" s="71">
        <v>5</v>
      </c>
      <c r="V15" s="71"/>
      <c r="W15" s="71"/>
      <c r="X15" s="73"/>
      <c r="Y15" s="72"/>
    </row>
    <row r="16" spans="1:26" x14ac:dyDescent="0.2">
      <c r="A16" s="43"/>
      <c r="B16" s="43"/>
      <c r="C16" s="43"/>
      <c r="D16" s="43"/>
      <c r="E16" s="43"/>
      <c r="H16" s="20" t="s">
        <v>70</v>
      </c>
      <c r="I16" s="46">
        <v>1</v>
      </c>
      <c r="J16" s="21">
        <f t="shared" si="0"/>
        <v>4346.3</v>
      </c>
      <c r="K16" s="22">
        <f t="shared" si="0"/>
        <v>869.2600000000001</v>
      </c>
      <c r="L16" s="37">
        <f t="shared" si="0"/>
        <v>5215.5600000000004</v>
      </c>
      <c r="M16" s="23"/>
      <c r="N16" s="57">
        <v>4346.3</v>
      </c>
      <c r="O16" s="22">
        <f t="shared" ref="O16" si="4">N16*20%</f>
        <v>869.2600000000001</v>
      </c>
      <c r="P16" s="50">
        <f t="shared" ref="P16" si="5">SUM(N16:O16)</f>
        <v>5215.5600000000004</v>
      </c>
      <c r="R16" s="71"/>
      <c r="S16" s="71"/>
      <c r="T16" s="71"/>
      <c r="U16" s="71"/>
      <c r="V16" s="71"/>
      <c r="W16" s="71"/>
      <c r="X16" s="73"/>
      <c r="Y16" s="72"/>
    </row>
    <row r="17" spans="1:25" x14ac:dyDescent="0.2">
      <c r="A17" s="43"/>
      <c r="B17" s="43"/>
      <c r="C17" s="43"/>
      <c r="D17" s="43"/>
      <c r="E17" s="43"/>
      <c r="H17" s="20" t="s">
        <v>66</v>
      </c>
      <c r="I17" s="46"/>
      <c r="J17" s="21" t="str">
        <f t="shared" si="0"/>
        <v/>
      </c>
      <c r="K17" s="22" t="str">
        <f t="shared" si="0"/>
        <v/>
      </c>
      <c r="L17" s="37" t="str">
        <f t="shared" si="0"/>
        <v/>
      </c>
      <c r="M17" s="23"/>
      <c r="N17" s="49">
        <v>1125</v>
      </c>
      <c r="O17" s="22">
        <f t="shared" ref="O17:O18" si="6">N17*20%</f>
        <v>225</v>
      </c>
      <c r="P17" s="50">
        <f t="shared" ref="P17:P18" si="7">SUM(N17:O17)</f>
        <v>1350</v>
      </c>
      <c r="R17" s="71"/>
      <c r="S17" s="71"/>
      <c r="T17" s="71"/>
      <c r="U17" s="71"/>
      <c r="V17" s="71"/>
      <c r="W17" s="71"/>
      <c r="X17" s="73"/>
      <c r="Y17" s="72"/>
    </row>
    <row r="18" spans="1:25" x14ac:dyDescent="0.2">
      <c r="A18" s="43"/>
      <c r="B18" s="43"/>
      <c r="C18" s="43"/>
      <c r="D18" s="43"/>
      <c r="E18" s="43"/>
      <c r="H18" s="20" t="s">
        <v>69</v>
      </c>
      <c r="I18" s="46">
        <v>1</v>
      </c>
      <c r="J18" s="21">
        <f t="shared" si="0"/>
        <v>1027</v>
      </c>
      <c r="K18" s="22">
        <f t="shared" si="0"/>
        <v>205.4</v>
      </c>
      <c r="L18" s="37">
        <f t="shared" si="0"/>
        <v>1232.4000000000001</v>
      </c>
      <c r="M18" s="23"/>
      <c r="N18" s="49">
        <v>1027</v>
      </c>
      <c r="O18" s="22">
        <f t="shared" si="6"/>
        <v>205.4</v>
      </c>
      <c r="P18" s="50">
        <f t="shared" si="7"/>
        <v>1232.4000000000001</v>
      </c>
      <c r="R18" s="73"/>
      <c r="S18" s="73"/>
      <c r="T18" s="73"/>
      <c r="U18" s="73"/>
      <c r="V18" s="73"/>
      <c r="W18" s="73"/>
      <c r="X18" s="73"/>
      <c r="Y18" s="72"/>
    </row>
    <row r="19" spans="1:25" x14ac:dyDescent="0.2">
      <c r="A19" s="43"/>
      <c r="B19" s="43"/>
      <c r="C19" s="43"/>
      <c r="D19" s="43"/>
      <c r="E19" s="43"/>
      <c r="H19" s="20" t="s">
        <v>63</v>
      </c>
      <c r="I19" s="46"/>
      <c r="J19" s="21" t="str">
        <f t="shared" si="0"/>
        <v/>
      </c>
      <c r="K19" s="22" t="str">
        <f t="shared" si="0"/>
        <v/>
      </c>
      <c r="L19" s="37" t="str">
        <f t="shared" si="0"/>
        <v/>
      </c>
      <c r="M19" s="23"/>
      <c r="N19" s="49">
        <v>215</v>
      </c>
      <c r="O19" s="22">
        <f>N19*20%</f>
        <v>43</v>
      </c>
      <c r="P19" s="50">
        <f>SUM(N19:O19)</f>
        <v>258</v>
      </c>
      <c r="R19" s="73"/>
      <c r="S19" s="73"/>
      <c r="T19" s="73"/>
      <c r="U19" s="73"/>
      <c r="V19" s="73"/>
      <c r="W19" s="73"/>
      <c r="X19" s="73"/>
      <c r="Y19" s="72"/>
    </row>
    <row r="20" spans="1:25" x14ac:dyDescent="0.2">
      <c r="A20" s="43"/>
      <c r="B20" s="43"/>
      <c r="C20" s="43"/>
      <c r="D20" s="43"/>
      <c r="E20" s="43"/>
      <c r="H20" s="20" t="s">
        <v>92</v>
      </c>
      <c r="I20" s="46"/>
      <c r="J20" s="21" t="str">
        <f t="shared" si="0"/>
        <v/>
      </c>
      <c r="K20" s="22" t="str">
        <f t="shared" si="0"/>
        <v/>
      </c>
      <c r="L20" s="37" t="str">
        <f t="shared" si="0"/>
        <v/>
      </c>
      <c r="M20" s="23"/>
      <c r="N20" s="49">
        <v>574.86</v>
      </c>
      <c r="O20" s="22">
        <f>N20*20%</f>
        <v>114.97200000000001</v>
      </c>
      <c r="P20" s="50">
        <f>SUM(N20:O20)</f>
        <v>689.83199999999999</v>
      </c>
      <c r="R20" s="73"/>
      <c r="S20" s="73"/>
      <c r="T20" s="73"/>
      <c r="U20" s="73"/>
      <c r="V20" s="73"/>
      <c r="W20" s="73"/>
      <c r="X20" s="73"/>
      <c r="Y20" s="72"/>
    </row>
    <row r="21" spans="1:25" x14ac:dyDescent="0.2">
      <c r="A21" s="45"/>
      <c r="B21" s="45"/>
      <c r="C21" s="45"/>
      <c r="D21" s="45"/>
      <c r="E21" s="45"/>
      <c r="H21" s="20" t="s">
        <v>68</v>
      </c>
      <c r="I21" s="46">
        <v>1</v>
      </c>
      <c r="J21" s="21">
        <f t="shared" si="0"/>
        <v>997.65</v>
      </c>
      <c r="K21" s="22">
        <f t="shared" si="0"/>
        <v>199.53</v>
      </c>
      <c r="L21" s="37">
        <f t="shared" si="0"/>
        <v>1197.18</v>
      </c>
      <c r="M21" s="23"/>
      <c r="N21" s="52">
        <v>997.65</v>
      </c>
      <c r="O21" s="22">
        <f>N21*20%</f>
        <v>199.53</v>
      </c>
      <c r="P21" s="50">
        <f>SUM(N21:O21)</f>
        <v>1197.18</v>
      </c>
      <c r="R21" s="73"/>
      <c r="S21" s="73"/>
      <c r="T21" s="73"/>
      <c r="U21" s="73"/>
      <c r="V21" s="73"/>
      <c r="W21" s="73"/>
      <c r="X21" s="73"/>
    </row>
    <row r="22" spans="1:25" x14ac:dyDescent="0.2">
      <c r="A22" s="45"/>
      <c r="B22" s="45"/>
      <c r="C22" s="45"/>
      <c r="D22" s="45"/>
      <c r="E22" s="45"/>
      <c r="H22" s="20" t="s">
        <v>4</v>
      </c>
      <c r="I22" s="46"/>
      <c r="J22" s="21" t="str">
        <f t="shared" si="0"/>
        <v/>
      </c>
      <c r="K22" s="22" t="str">
        <f t="shared" si="0"/>
        <v/>
      </c>
      <c r="L22" s="37" t="str">
        <f t="shared" si="0"/>
        <v/>
      </c>
      <c r="M22" s="23"/>
      <c r="N22" s="49">
        <v>526.5</v>
      </c>
      <c r="O22" s="22">
        <f t="shared" ref="O22:O108" si="8">N22*20%</f>
        <v>105.30000000000001</v>
      </c>
      <c r="P22" s="50">
        <f t="shared" ref="P22:P92" si="9">SUM(N22:O22)</f>
        <v>631.79999999999995</v>
      </c>
      <c r="R22" s="73"/>
      <c r="S22" s="73"/>
      <c r="T22" s="73"/>
      <c r="U22" s="73"/>
      <c r="V22" s="73"/>
      <c r="W22" s="73"/>
      <c r="X22" s="73"/>
    </row>
    <row r="23" spans="1:25" x14ac:dyDescent="0.2">
      <c r="A23" s="45">
        <v>1</v>
      </c>
      <c r="B23" s="45"/>
      <c r="C23" s="45"/>
      <c r="D23" s="45"/>
      <c r="E23" s="45"/>
      <c r="H23" s="20" t="s">
        <v>3</v>
      </c>
      <c r="I23" s="46"/>
      <c r="J23" s="21" t="str">
        <f t="shared" si="0"/>
        <v/>
      </c>
      <c r="K23" s="22" t="str">
        <f t="shared" si="0"/>
        <v/>
      </c>
      <c r="L23" s="37" t="str">
        <f t="shared" si="0"/>
        <v/>
      </c>
      <c r="M23" s="23"/>
      <c r="N23" s="49">
        <v>111.75</v>
      </c>
      <c r="O23" s="22">
        <f t="shared" si="8"/>
        <v>22.35</v>
      </c>
      <c r="P23" s="50">
        <f t="shared" si="9"/>
        <v>134.1</v>
      </c>
    </row>
    <row r="24" spans="1:25" x14ac:dyDescent="0.2">
      <c r="A24" s="45"/>
      <c r="B24" s="45"/>
      <c r="C24" s="45"/>
      <c r="D24" s="45"/>
      <c r="E24" s="45"/>
      <c r="H24" s="20" t="s">
        <v>52</v>
      </c>
      <c r="I24" s="46"/>
      <c r="J24" s="21" t="str">
        <f t="shared" si="0"/>
        <v/>
      </c>
      <c r="K24" s="22" t="str">
        <f t="shared" si="0"/>
        <v/>
      </c>
      <c r="L24" s="37" t="str">
        <f t="shared" si="0"/>
        <v/>
      </c>
      <c r="M24" s="23"/>
      <c r="N24" s="49">
        <v>135.22999999999999</v>
      </c>
      <c r="O24" s="22">
        <f t="shared" si="8"/>
        <v>27.045999999999999</v>
      </c>
      <c r="P24" s="50">
        <f t="shared" si="9"/>
        <v>162.27599999999998</v>
      </c>
    </row>
    <row r="25" spans="1:25" x14ac:dyDescent="0.2">
      <c r="A25" s="45"/>
      <c r="B25" s="45"/>
      <c r="C25" s="45"/>
      <c r="D25" s="45"/>
      <c r="E25" s="45"/>
      <c r="H25" s="20" t="s">
        <v>53</v>
      </c>
      <c r="I25" s="46"/>
      <c r="J25" s="21" t="str">
        <f t="shared" si="0"/>
        <v/>
      </c>
      <c r="K25" s="22" t="str">
        <f t="shared" si="0"/>
        <v/>
      </c>
      <c r="L25" s="37" t="str">
        <f t="shared" si="0"/>
        <v/>
      </c>
      <c r="M25" s="23"/>
      <c r="N25" s="49">
        <v>165.23</v>
      </c>
      <c r="O25" s="22">
        <f t="shared" si="8"/>
        <v>33.045999999999999</v>
      </c>
      <c r="P25" s="50">
        <f t="shared" si="9"/>
        <v>198.27599999999998</v>
      </c>
    </row>
    <row r="26" spans="1:25" x14ac:dyDescent="0.2">
      <c r="A26" s="45"/>
      <c r="B26" s="45"/>
      <c r="C26" s="45"/>
      <c r="D26" s="45"/>
      <c r="E26" s="45"/>
      <c r="H26" s="20" t="s">
        <v>30</v>
      </c>
      <c r="I26" s="46"/>
      <c r="J26" s="21" t="str">
        <f t="shared" ref="J26" si="10">IF($I26&gt;0,N26*$I26,"")</f>
        <v/>
      </c>
      <c r="K26" s="22" t="str">
        <f t="shared" ref="K26" si="11">IF($I26&gt;0,O26*$I26,"")</f>
        <v/>
      </c>
      <c r="L26" s="37" t="str">
        <f t="shared" ref="L26" si="12">IF($I26&gt;0,P26*$I26,"")</f>
        <v/>
      </c>
      <c r="M26" s="23"/>
      <c r="N26" s="49">
        <v>393.8</v>
      </c>
      <c r="O26" s="22">
        <f t="shared" ref="O26" si="13">N26*20%</f>
        <v>78.760000000000005</v>
      </c>
      <c r="P26" s="50">
        <f t="shared" ref="P26" si="14">SUM(N26:O26)</f>
        <v>472.56</v>
      </c>
    </row>
    <row r="27" spans="1:25" x14ac:dyDescent="0.2">
      <c r="A27" s="45">
        <v>1</v>
      </c>
      <c r="B27" s="45"/>
      <c r="C27" s="45"/>
      <c r="D27" s="45"/>
      <c r="E27" s="45"/>
      <c r="G27" s="2" t="s">
        <v>9</v>
      </c>
      <c r="H27" s="20"/>
      <c r="J27" s="21" t="str">
        <f t="shared" ref="J27:L95" si="15">IF($I27&gt;0,N27*$I27,"")</f>
        <v/>
      </c>
      <c r="K27" s="22" t="str">
        <f t="shared" si="15"/>
        <v/>
      </c>
      <c r="L27" s="37" t="str">
        <f t="shared" si="15"/>
        <v/>
      </c>
      <c r="M27" s="23"/>
      <c r="N27" s="49"/>
      <c r="O27" s="22"/>
      <c r="P27" s="50"/>
    </row>
    <row r="28" spans="1:25" x14ac:dyDescent="0.2">
      <c r="A28" s="45"/>
      <c r="B28" s="45"/>
      <c r="C28" s="45"/>
      <c r="D28" s="45"/>
      <c r="E28" s="45"/>
      <c r="H28" s="20" t="s">
        <v>105</v>
      </c>
      <c r="I28" s="46"/>
      <c r="J28" s="21" t="str">
        <f t="shared" si="15"/>
        <v/>
      </c>
      <c r="K28" s="22" t="str">
        <f t="shared" si="15"/>
        <v/>
      </c>
      <c r="L28" s="37" t="str">
        <f t="shared" si="15"/>
        <v/>
      </c>
      <c r="M28" s="23"/>
      <c r="N28" s="49">
        <v>195</v>
      </c>
      <c r="O28" s="22">
        <f t="shared" si="8"/>
        <v>39</v>
      </c>
      <c r="P28" s="50">
        <f t="shared" si="9"/>
        <v>234</v>
      </c>
    </row>
    <row r="29" spans="1:25" x14ac:dyDescent="0.2">
      <c r="A29" s="43"/>
      <c r="B29" s="43">
        <v>1</v>
      </c>
      <c r="C29" s="43"/>
      <c r="D29" s="43"/>
      <c r="E29" s="43"/>
      <c r="H29" s="20" t="s">
        <v>103</v>
      </c>
      <c r="I29" s="46"/>
      <c r="J29" s="21" t="str">
        <f t="shared" si="15"/>
        <v/>
      </c>
      <c r="K29" s="22" t="str">
        <f t="shared" si="15"/>
        <v/>
      </c>
      <c r="L29" s="37" t="str">
        <f t="shared" si="15"/>
        <v/>
      </c>
      <c r="M29" s="23"/>
      <c r="N29" s="69">
        <v>798</v>
      </c>
      <c r="O29" s="22">
        <f t="shared" si="8"/>
        <v>159.60000000000002</v>
      </c>
      <c r="P29" s="50">
        <f t="shared" si="9"/>
        <v>957.6</v>
      </c>
    </row>
    <row r="30" spans="1:25" x14ac:dyDescent="0.2">
      <c r="A30" s="43"/>
      <c r="B30" s="43">
        <v>1</v>
      </c>
      <c r="C30" s="43"/>
      <c r="D30" s="43"/>
      <c r="E30" s="43"/>
      <c r="H30" s="20" t="s">
        <v>104</v>
      </c>
      <c r="I30" s="46"/>
      <c r="J30" s="21" t="str">
        <f t="shared" si="15"/>
        <v/>
      </c>
      <c r="K30" s="22" t="str">
        <f t="shared" si="15"/>
        <v/>
      </c>
      <c r="L30" s="37" t="str">
        <f t="shared" si="15"/>
        <v/>
      </c>
      <c r="M30" s="23"/>
      <c r="N30" s="70">
        <v>2820</v>
      </c>
      <c r="O30" s="22">
        <f t="shared" si="8"/>
        <v>564</v>
      </c>
      <c r="P30" s="50">
        <f t="shared" si="9"/>
        <v>3384</v>
      </c>
    </row>
    <row r="31" spans="1:25" x14ac:dyDescent="0.2">
      <c r="A31" s="43"/>
      <c r="B31" s="43">
        <v>1</v>
      </c>
      <c r="C31" s="43"/>
      <c r="D31" s="43"/>
      <c r="E31" s="43"/>
      <c r="H31" s="20" t="s">
        <v>106</v>
      </c>
      <c r="I31" s="46"/>
      <c r="J31" s="21" t="str">
        <f t="shared" si="15"/>
        <v/>
      </c>
      <c r="K31" s="22" t="str">
        <f t="shared" si="15"/>
        <v/>
      </c>
      <c r="L31" s="37" t="str">
        <f t="shared" si="15"/>
        <v/>
      </c>
      <c r="M31" s="23"/>
      <c r="N31" s="70">
        <v>3820</v>
      </c>
      <c r="O31" s="22">
        <f t="shared" si="8"/>
        <v>764</v>
      </c>
      <c r="P31" s="50">
        <f t="shared" si="9"/>
        <v>4584</v>
      </c>
    </row>
    <row r="32" spans="1:25" x14ac:dyDescent="0.2">
      <c r="A32" s="45"/>
      <c r="B32" s="45"/>
      <c r="C32" s="45"/>
      <c r="D32" s="45"/>
      <c r="E32" s="45"/>
      <c r="H32" s="20" t="s">
        <v>65</v>
      </c>
      <c r="I32" s="46"/>
      <c r="J32" s="21" t="str">
        <f t="shared" si="15"/>
        <v/>
      </c>
      <c r="K32" s="22" t="str">
        <f t="shared" si="15"/>
        <v/>
      </c>
      <c r="L32" s="37" t="str">
        <f t="shared" si="15"/>
        <v/>
      </c>
      <c r="M32" s="23"/>
      <c r="N32" s="52">
        <v>993.33</v>
      </c>
      <c r="O32" s="22">
        <f>N32*20%</f>
        <v>198.66600000000003</v>
      </c>
      <c r="P32" s="50">
        <f>SUM(N32:O32)</f>
        <v>1191.9960000000001</v>
      </c>
    </row>
    <row r="33" spans="1:17" s="25" customFormat="1" x14ac:dyDescent="0.2">
      <c r="A33" s="47">
        <v>1</v>
      </c>
      <c r="B33" s="47"/>
      <c r="C33" s="47"/>
      <c r="D33" s="47"/>
      <c r="E33" s="47"/>
      <c r="F33" s="26"/>
      <c r="G33" s="27"/>
      <c r="H33" s="24" t="s">
        <v>28</v>
      </c>
      <c r="I33" s="46"/>
      <c r="J33" s="21" t="str">
        <f t="shared" si="15"/>
        <v/>
      </c>
      <c r="K33" s="22" t="str">
        <f t="shared" si="15"/>
        <v/>
      </c>
      <c r="L33" s="37" t="str">
        <f t="shared" si="15"/>
        <v/>
      </c>
      <c r="M33" s="28"/>
      <c r="N33" s="52">
        <v>143.5</v>
      </c>
      <c r="O33" s="22">
        <f t="shared" si="8"/>
        <v>28.700000000000003</v>
      </c>
      <c r="P33" s="50">
        <f>SUM(N33:O33)</f>
        <v>172.2</v>
      </c>
    </row>
    <row r="34" spans="1:17" x14ac:dyDescent="0.2">
      <c r="A34" s="43">
        <v>1</v>
      </c>
      <c r="B34" s="43"/>
      <c r="C34" s="43">
        <v>1</v>
      </c>
      <c r="D34" s="43"/>
      <c r="E34" s="43"/>
      <c r="G34" s="2" t="s">
        <v>26</v>
      </c>
      <c r="H34" s="20"/>
      <c r="J34" s="21" t="str">
        <f t="shared" si="15"/>
        <v/>
      </c>
      <c r="K34" s="22" t="str">
        <f t="shared" si="15"/>
        <v/>
      </c>
      <c r="L34" s="37" t="str">
        <f t="shared" si="15"/>
        <v/>
      </c>
      <c r="M34" s="23"/>
      <c r="N34" s="51"/>
      <c r="O34" s="22"/>
      <c r="P34" s="50"/>
    </row>
    <row r="35" spans="1:17" x14ac:dyDescent="0.2">
      <c r="A35" s="45">
        <v>1</v>
      </c>
      <c r="B35" s="45"/>
      <c r="C35" s="45"/>
      <c r="D35" s="45"/>
      <c r="E35" s="45"/>
      <c r="H35" s="20" t="s">
        <v>126</v>
      </c>
      <c r="I35" s="46"/>
      <c r="J35" s="21" t="str">
        <f t="shared" si="15"/>
        <v/>
      </c>
      <c r="K35" s="22" t="str">
        <f t="shared" si="15"/>
        <v/>
      </c>
      <c r="L35" s="37" t="str">
        <f t="shared" si="15"/>
        <v/>
      </c>
      <c r="M35" s="23"/>
      <c r="N35" s="53">
        <v>2846.32</v>
      </c>
      <c r="O35" s="22">
        <f t="shared" si="8"/>
        <v>569.26400000000001</v>
      </c>
      <c r="P35" s="50">
        <f t="shared" ref="P35:P39" si="16">SUM(N35:O35)</f>
        <v>3415.5840000000003</v>
      </c>
    </row>
    <row r="36" spans="1:17" x14ac:dyDescent="0.2">
      <c r="A36" s="45"/>
      <c r="B36" s="45"/>
      <c r="C36" s="45"/>
      <c r="D36" s="45"/>
      <c r="E36" s="45"/>
      <c r="H36" s="20" t="s">
        <v>40</v>
      </c>
      <c r="I36" s="46"/>
      <c r="J36" s="21" t="str">
        <f t="shared" si="15"/>
        <v/>
      </c>
      <c r="K36" s="22" t="str">
        <f t="shared" si="15"/>
        <v/>
      </c>
      <c r="L36" s="37" t="str">
        <f t="shared" si="15"/>
        <v/>
      </c>
      <c r="M36" s="23"/>
      <c r="N36" s="53">
        <v>4412.21</v>
      </c>
      <c r="O36" s="22">
        <f t="shared" si="8"/>
        <v>882.44200000000001</v>
      </c>
      <c r="P36" s="50">
        <f t="shared" si="16"/>
        <v>5294.652</v>
      </c>
    </row>
    <row r="37" spans="1:17" x14ac:dyDescent="0.2">
      <c r="A37" s="45">
        <v>1</v>
      </c>
      <c r="B37" s="45"/>
      <c r="C37" s="45">
        <v>1</v>
      </c>
      <c r="D37" s="45"/>
      <c r="E37" s="45"/>
      <c r="H37" s="20" t="s">
        <v>90</v>
      </c>
      <c r="I37" s="46"/>
      <c r="J37" s="21" t="str">
        <f t="shared" si="15"/>
        <v/>
      </c>
      <c r="K37" s="22" t="str">
        <f t="shared" si="15"/>
        <v/>
      </c>
      <c r="L37" s="37" t="str">
        <f t="shared" si="15"/>
        <v/>
      </c>
      <c r="M37" s="23"/>
      <c r="N37" s="49">
        <v>970</v>
      </c>
      <c r="O37" s="22">
        <f t="shared" si="8"/>
        <v>194</v>
      </c>
      <c r="P37" s="50">
        <f t="shared" si="16"/>
        <v>1164</v>
      </c>
    </row>
    <row r="38" spans="1:17" x14ac:dyDescent="0.2">
      <c r="A38" s="45"/>
      <c r="B38" s="45"/>
      <c r="C38" s="45"/>
      <c r="D38" s="45"/>
      <c r="E38" s="45"/>
      <c r="H38" s="20" t="s">
        <v>91</v>
      </c>
      <c r="I38" s="46"/>
      <c r="J38" s="21" t="str">
        <f t="shared" si="15"/>
        <v/>
      </c>
      <c r="K38" s="22" t="str">
        <f t="shared" si="15"/>
        <v/>
      </c>
      <c r="L38" s="37" t="str">
        <f t="shared" si="15"/>
        <v/>
      </c>
      <c r="M38" s="23"/>
      <c r="N38" s="49">
        <v>131.5</v>
      </c>
      <c r="O38" s="22">
        <f t="shared" si="8"/>
        <v>26.3</v>
      </c>
      <c r="P38" s="50">
        <f t="shared" si="16"/>
        <v>157.80000000000001</v>
      </c>
    </row>
    <row r="39" spans="1:17" x14ac:dyDescent="0.2">
      <c r="A39" s="45"/>
      <c r="B39" s="45"/>
      <c r="C39" s="45"/>
      <c r="D39" s="45"/>
      <c r="E39" s="45"/>
      <c r="H39" s="20" t="s">
        <v>125</v>
      </c>
      <c r="I39" s="46"/>
      <c r="J39" s="21" t="str">
        <f t="shared" si="15"/>
        <v/>
      </c>
      <c r="K39" s="22" t="str">
        <f t="shared" si="15"/>
        <v/>
      </c>
      <c r="L39" s="37" t="str">
        <f t="shared" si="15"/>
        <v/>
      </c>
      <c r="M39" s="23"/>
      <c r="N39" s="52">
        <v>187.5</v>
      </c>
      <c r="O39" s="22">
        <f t="shared" si="8"/>
        <v>37.5</v>
      </c>
      <c r="P39" s="50">
        <f t="shared" si="16"/>
        <v>225</v>
      </c>
    </row>
    <row r="40" spans="1:17" x14ac:dyDescent="0.2">
      <c r="A40" s="45">
        <v>1</v>
      </c>
      <c r="B40" s="45"/>
      <c r="C40" s="45">
        <v>1</v>
      </c>
      <c r="D40" s="45"/>
      <c r="E40" s="45"/>
      <c r="G40" s="2" t="s">
        <v>27</v>
      </c>
      <c r="H40" s="20"/>
      <c r="J40" s="21" t="str">
        <f t="shared" si="15"/>
        <v/>
      </c>
      <c r="K40" s="22" t="str">
        <f t="shared" si="15"/>
        <v/>
      </c>
      <c r="L40" s="37" t="str">
        <f t="shared" si="15"/>
        <v/>
      </c>
      <c r="M40" s="23"/>
      <c r="N40" s="49"/>
      <c r="O40" s="22"/>
      <c r="P40" s="50"/>
    </row>
    <row r="41" spans="1:17" x14ac:dyDescent="0.2">
      <c r="A41" s="45">
        <v>1</v>
      </c>
      <c r="B41" s="45"/>
      <c r="C41" s="45"/>
      <c r="D41" s="45"/>
      <c r="E41" s="45"/>
      <c r="H41" s="20" t="s">
        <v>5</v>
      </c>
      <c r="I41" s="46"/>
      <c r="J41" s="21" t="str">
        <f t="shared" si="15"/>
        <v/>
      </c>
      <c r="K41" s="22" t="str">
        <f t="shared" si="15"/>
        <v/>
      </c>
      <c r="L41" s="37" t="str">
        <f t="shared" si="15"/>
        <v/>
      </c>
      <c r="M41" s="23"/>
      <c r="N41" s="49">
        <v>193.05</v>
      </c>
      <c r="O41" s="22">
        <f t="shared" si="8"/>
        <v>38.610000000000007</v>
      </c>
      <c r="P41" s="50">
        <f t="shared" si="9"/>
        <v>231.66000000000003</v>
      </c>
    </row>
    <row r="42" spans="1:17" x14ac:dyDescent="0.2">
      <c r="A42" s="45">
        <v>1</v>
      </c>
      <c r="B42" s="45"/>
      <c r="C42" s="45">
        <v>1</v>
      </c>
      <c r="D42" s="45"/>
      <c r="E42" s="45"/>
      <c r="G42" s="2" t="s">
        <v>41</v>
      </c>
      <c r="H42" s="5"/>
      <c r="J42" s="21" t="str">
        <f t="shared" si="15"/>
        <v/>
      </c>
      <c r="K42" s="22" t="str">
        <f t="shared" si="15"/>
        <v/>
      </c>
      <c r="L42" s="37" t="str">
        <f t="shared" si="15"/>
        <v/>
      </c>
      <c r="M42" s="23"/>
      <c r="N42" s="49"/>
      <c r="O42" s="22"/>
      <c r="P42" s="50"/>
    </row>
    <row r="43" spans="1:17" x14ac:dyDescent="0.2">
      <c r="A43" s="45"/>
      <c r="B43" s="45"/>
      <c r="C43" s="45"/>
      <c r="D43" s="45"/>
      <c r="E43" s="45"/>
      <c r="H43" s="67" t="s">
        <v>93</v>
      </c>
      <c r="I43" s="46"/>
      <c r="J43" s="21" t="str">
        <f t="shared" ref="J43" si="17">IF($I43&gt;0,N43*$I43,"")</f>
        <v/>
      </c>
      <c r="K43" s="22" t="str">
        <f t="shared" ref="K43" si="18">IF($I43&gt;0,O43*$I43,"")</f>
        <v/>
      </c>
      <c r="L43" s="37" t="str">
        <f t="shared" ref="L43" si="19">IF($I43&gt;0,P43*$I43,"")</f>
        <v/>
      </c>
      <c r="M43" s="23"/>
      <c r="N43" s="49">
        <v>110</v>
      </c>
      <c r="O43" s="22">
        <f t="shared" si="8"/>
        <v>22</v>
      </c>
      <c r="P43" s="50">
        <f t="shared" si="9"/>
        <v>132</v>
      </c>
    </row>
    <row r="44" spans="1:17" x14ac:dyDescent="0.2">
      <c r="A44" s="45"/>
      <c r="B44" s="45"/>
      <c r="C44" s="45"/>
      <c r="D44" s="45"/>
      <c r="E44" s="45"/>
      <c r="H44" s="67" t="s">
        <v>96</v>
      </c>
      <c r="I44" s="46"/>
      <c r="J44" s="21" t="str">
        <f t="shared" si="15"/>
        <v/>
      </c>
      <c r="K44" s="22" t="str">
        <f t="shared" si="15"/>
        <v/>
      </c>
      <c r="L44" s="37" t="str">
        <f t="shared" si="15"/>
        <v/>
      </c>
      <c r="M44" s="23"/>
      <c r="N44" s="49">
        <v>450</v>
      </c>
      <c r="O44" s="22">
        <f t="shared" si="8"/>
        <v>90</v>
      </c>
      <c r="P44" s="50">
        <f t="shared" si="9"/>
        <v>540</v>
      </c>
    </row>
    <row r="45" spans="1:17" x14ac:dyDescent="0.2">
      <c r="A45" s="45"/>
      <c r="B45" s="45"/>
      <c r="C45" s="45"/>
      <c r="D45" s="45"/>
      <c r="E45" s="45"/>
      <c r="H45" s="68" t="s">
        <v>97</v>
      </c>
      <c r="I45" s="46"/>
      <c r="J45" s="21" t="str">
        <f t="shared" ref="J45" si="20">IF($I45&gt;0,N45*$I45,"")</f>
        <v/>
      </c>
      <c r="K45" s="22" t="str">
        <f t="shared" ref="K45" si="21">IF($I45&gt;0,O45*$I45,"")</f>
        <v/>
      </c>
      <c r="L45" s="37" t="str">
        <f t="shared" ref="L45" si="22">IF($I45&gt;0,P45*$I45,"")</f>
        <v/>
      </c>
      <c r="M45" s="23"/>
      <c r="N45" s="49">
        <v>450</v>
      </c>
      <c r="O45" s="22">
        <f t="shared" si="8"/>
        <v>90</v>
      </c>
      <c r="P45" s="50">
        <f t="shared" si="9"/>
        <v>540</v>
      </c>
    </row>
    <row r="46" spans="1:17" x14ac:dyDescent="0.2">
      <c r="A46" s="45"/>
      <c r="B46" s="45"/>
      <c r="C46" s="45"/>
      <c r="D46" s="45"/>
      <c r="E46" s="45"/>
      <c r="H46" s="24" t="s">
        <v>32</v>
      </c>
      <c r="I46" s="46"/>
      <c r="J46" s="21" t="str">
        <f t="shared" si="15"/>
        <v/>
      </c>
      <c r="K46" s="22" t="str">
        <f t="shared" si="15"/>
        <v/>
      </c>
      <c r="L46" s="37" t="str">
        <f t="shared" si="15"/>
        <v/>
      </c>
      <c r="M46" s="23"/>
      <c r="N46" s="49">
        <v>398</v>
      </c>
      <c r="O46" s="22">
        <f t="shared" si="8"/>
        <v>79.600000000000009</v>
      </c>
      <c r="P46" s="50">
        <f t="shared" si="9"/>
        <v>477.6</v>
      </c>
    </row>
    <row r="47" spans="1:17" x14ac:dyDescent="0.2">
      <c r="A47" s="45"/>
      <c r="B47" s="45"/>
      <c r="C47" s="45"/>
      <c r="D47" s="45"/>
      <c r="E47" s="45"/>
      <c r="H47" s="24" t="s">
        <v>37</v>
      </c>
      <c r="I47" s="46"/>
      <c r="J47" s="21" t="str">
        <f t="shared" si="15"/>
        <v/>
      </c>
      <c r="K47" s="22" t="str">
        <f t="shared" si="15"/>
        <v/>
      </c>
      <c r="L47" s="37" t="str">
        <f t="shared" si="15"/>
        <v/>
      </c>
      <c r="M47" s="28"/>
      <c r="N47" s="52">
        <v>223.75</v>
      </c>
      <c r="O47" s="22">
        <f t="shared" si="8"/>
        <v>44.75</v>
      </c>
      <c r="P47" s="50">
        <f t="shared" si="9"/>
        <v>268.5</v>
      </c>
    </row>
    <row r="48" spans="1:17" x14ac:dyDescent="0.2">
      <c r="A48" s="45">
        <v>1</v>
      </c>
      <c r="B48" s="45"/>
      <c r="C48" s="45"/>
      <c r="D48" s="45"/>
      <c r="E48" s="45"/>
      <c r="H48" s="24" t="s">
        <v>54</v>
      </c>
      <c r="I48" s="46"/>
      <c r="J48" s="21" t="str">
        <f t="shared" si="15"/>
        <v/>
      </c>
      <c r="K48" s="22" t="str">
        <f t="shared" si="15"/>
        <v/>
      </c>
      <c r="L48" s="37" t="str">
        <f t="shared" si="15"/>
        <v/>
      </c>
      <c r="M48" s="28"/>
      <c r="N48" s="52">
        <v>713.5</v>
      </c>
      <c r="O48" s="22">
        <f t="shared" si="8"/>
        <v>142.70000000000002</v>
      </c>
      <c r="P48" s="50">
        <f t="shared" si="9"/>
        <v>856.2</v>
      </c>
      <c r="Q48" s="25"/>
    </row>
    <row r="49" spans="1:16" s="25" customFormat="1" x14ac:dyDescent="0.2">
      <c r="A49" s="44">
        <v>1</v>
      </c>
      <c r="B49" s="44"/>
      <c r="C49" s="44"/>
      <c r="D49" s="44"/>
      <c r="E49" s="44"/>
      <c r="F49" s="26"/>
      <c r="G49" s="27"/>
      <c r="H49" s="24" t="s">
        <v>120</v>
      </c>
      <c r="I49" s="46"/>
      <c r="J49" s="21" t="str">
        <f t="shared" si="15"/>
        <v/>
      </c>
      <c r="K49" s="22" t="str">
        <f t="shared" si="15"/>
        <v/>
      </c>
      <c r="L49" s="37" t="str">
        <f t="shared" si="15"/>
        <v/>
      </c>
      <c r="M49" s="28"/>
      <c r="N49" s="69">
        <v>412.5</v>
      </c>
      <c r="O49" s="22">
        <f t="shared" si="8"/>
        <v>82.5</v>
      </c>
      <c r="P49" s="50">
        <f t="shared" si="9"/>
        <v>495</v>
      </c>
    </row>
    <row r="50" spans="1:16" s="25" customFormat="1" x14ac:dyDescent="0.2">
      <c r="A50" s="44"/>
      <c r="B50" s="44"/>
      <c r="C50" s="44"/>
      <c r="D50" s="44"/>
      <c r="E50" s="44"/>
      <c r="F50" s="26"/>
      <c r="G50" s="27"/>
      <c r="H50" s="24" t="s">
        <v>124</v>
      </c>
      <c r="I50" s="46"/>
      <c r="J50" s="21" t="str">
        <f t="shared" si="15"/>
        <v/>
      </c>
      <c r="K50" s="22" t="str">
        <f t="shared" si="15"/>
        <v/>
      </c>
      <c r="L50" s="37" t="str">
        <f t="shared" si="15"/>
        <v/>
      </c>
      <c r="M50" s="28"/>
      <c r="N50" s="69">
        <v>2052</v>
      </c>
      <c r="O50" s="22">
        <f t="shared" si="8"/>
        <v>410.40000000000003</v>
      </c>
      <c r="P50" s="50">
        <f t="shared" si="9"/>
        <v>2462.4</v>
      </c>
    </row>
    <row r="51" spans="1:16" s="25" customFormat="1" x14ac:dyDescent="0.2">
      <c r="A51" s="47"/>
      <c r="B51" s="47"/>
      <c r="C51" s="47"/>
      <c r="D51" s="47"/>
      <c r="E51" s="47"/>
      <c r="F51" s="26"/>
      <c r="G51" s="27"/>
      <c r="H51" s="24" t="s">
        <v>45</v>
      </c>
      <c r="I51" s="46"/>
      <c r="J51" s="21" t="str">
        <f t="shared" ref="J51" si="23">IF($I51&gt;0,N51*$I51,"")</f>
        <v/>
      </c>
      <c r="K51" s="22" t="str">
        <f t="shared" ref="K51" si="24">IF($I51&gt;0,O51*$I51,"")</f>
        <v/>
      </c>
      <c r="L51" s="37" t="str">
        <f t="shared" ref="L51" si="25">IF($I51&gt;0,P51*$I51,"")</f>
        <v/>
      </c>
      <c r="M51" s="28"/>
      <c r="N51" s="52">
        <v>120.75</v>
      </c>
      <c r="O51" s="22">
        <f t="shared" ref="O51" si="26">N51*20%</f>
        <v>24.150000000000002</v>
      </c>
      <c r="P51" s="50">
        <f t="shared" ref="P51" si="27">SUM(N51:O51)</f>
        <v>144.9</v>
      </c>
    </row>
    <row r="52" spans="1:16" s="25" customFormat="1" x14ac:dyDescent="0.2">
      <c r="A52" s="47">
        <v>1</v>
      </c>
      <c r="B52" s="47"/>
      <c r="C52" s="47">
        <v>1</v>
      </c>
      <c r="D52" s="47"/>
      <c r="E52" s="47"/>
      <c r="F52" s="26"/>
      <c r="G52" s="27"/>
      <c r="H52" s="24" t="s">
        <v>31</v>
      </c>
      <c r="I52" s="46"/>
      <c r="J52" s="21" t="str">
        <f t="shared" si="15"/>
        <v/>
      </c>
      <c r="K52" s="22" t="str">
        <f t="shared" si="15"/>
        <v/>
      </c>
      <c r="L52" s="37" t="str">
        <f t="shared" si="15"/>
        <v/>
      </c>
      <c r="M52" s="28"/>
      <c r="N52" s="52">
        <v>187.5</v>
      </c>
      <c r="O52" s="22">
        <f t="shared" si="8"/>
        <v>37.5</v>
      </c>
      <c r="P52" s="50">
        <f t="shared" si="9"/>
        <v>225</v>
      </c>
    </row>
    <row r="53" spans="1:16" s="25" customFormat="1" x14ac:dyDescent="0.2">
      <c r="A53" s="47"/>
      <c r="B53" s="47"/>
      <c r="C53" s="47"/>
      <c r="D53" s="47"/>
      <c r="E53" s="47"/>
      <c r="F53" s="26"/>
      <c r="G53" s="27"/>
      <c r="H53" s="24" t="s">
        <v>94</v>
      </c>
      <c r="I53" s="46"/>
      <c r="J53" s="21" t="str">
        <f t="shared" si="15"/>
        <v/>
      </c>
      <c r="K53" s="22" t="str">
        <f t="shared" si="15"/>
        <v/>
      </c>
      <c r="L53" s="37" t="str">
        <f t="shared" si="15"/>
        <v/>
      </c>
      <c r="M53" s="28"/>
      <c r="N53" s="52">
        <v>297.5</v>
      </c>
      <c r="O53" s="22">
        <f t="shared" si="8"/>
        <v>59.5</v>
      </c>
      <c r="P53" s="50">
        <f t="shared" si="9"/>
        <v>357</v>
      </c>
    </row>
    <row r="54" spans="1:16" s="25" customFormat="1" x14ac:dyDescent="0.2">
      <c r="A54" s="44">
        <v>1</v>
      </c>
      <c r="B54" s="44"/>
      <c r="C54" s="44"/>
      <c r="D54" s="44"/>
      <c r="E54" s="44"/>
      <c r="F54" s="26"/>
      <c r="G54" s="2" t="s">
        <v>112</v>
      </c>
      <c r="H54" s="20"/>
      <c r="I54" s="4"/>
      <c r="J54" s="21" t="str">
        <f t="shared" si="15"/>
        <v/>
      </c>
      <c r="K54" s="22" t="str">
        <f t="shared" si="15"/>
        <v/>
      </c>
      <c r="L54" s="37" t="str">
        <f t="shared" si="15"/>
        <v/>
      </c>
      <c r="M54" s="23"/>
      <c r="N54" s="69"/>
      <c r="O54" s="22"/>
      <c r="P54" s="50"/>
    </row>
    <row r="55" spans="1:16" x14ac:dyDescent="0.2">
      <c r="A55" s="43"/>
      <c r="B55" s="43"/>
      <c r="C55" s="43"/>
      <c r="D55" s="43"/>
      <c r="E55" s="43"/>
      <c r="H55" s="20" t="s">
        <v>113</v>
      </c>
      <c r="I55" s="46"/>
      <c r="J55" s="21" t="str">
        <f t="shared" si="15"/>
        <v/>
      </c>
      <c r="K55" s="22" t="str">
        <f t="shared" si="15"/>
        <v/>
      </c>
      <c r="L55" s="37" t="str">
        <f t="shared" si="15"/>
        <v/>
      </c>
      <c r="M55" s="23"/>
      <c r="N55" s="70">
        <v>0</v>
      </c>
      <c r="O55" s="22">
        <v>0</v>
      </c>
      <c r="P55" s="50">
        <v>0</v>
      </c>
    </row>
    <row r="56" spans="1:16" x14ac:dyDescent="0.2">
      <c r="A56" s="43"/>
      <c r="B56" s="43"/>
      <c r="C56" s="43"/>
      <c r="D56" s="43"/>
      <c r="E56" s="43"/>
      <c r="H56" s="20" t="s">
        <v>114</v>
      </c>
      <c r="I56" s="46"/>
      <c r="J56" s="21" t="str">
        <f t="shared" si="15"/>
        <v/>
      </c>
      <c r="K56" s="22" t="str">
        <f t="shared" si="15"/>
        <v/>
      </c>
      <c r="L56" s="37" t="str">
        <f t="shared" si="15"/>
        <v/>
      </c>
      <c r="M56" s="23"/>
      <c r="N56" s="70">
        <v>79.95</v>
      </c>
      <c r="O56" s="22">
        <f t="shared" ref="O56:O61" si="28">N56*20%</f>
        <v>15.990000000000002</v>
      </c>
      <c r="P56" s="50">
        <f t="shared" ref="P56:P61" si="29">SUM(N56:O56)</f>
        <v>95.94</v>
      </c>
    </row>
    <row r="57" spans="1:16" x14ac:dyDescent="0.2">
      <c r="A57" s="43">
        <v>2</v>
      </c>
      <c r="B57" s="43"/>
      <c r="C57" s="43">
        <v>1</v>
      </c>
      <c r="D57" s="43"/>
      <c r="E57" s="43"/>
      <c r="H57" s="20" t="s">
        <v>115</v>
      </c>
      <c r="I57" s="46"/>
      <c r="J57" s="21" t="str">
        <f t="shared" si="15"/>
        <v/>
      </c>
      <c r="K57" s="22" t="str">
        <f t="shared" si="15"/>
        <v/>
      </c>
      <c r="L57" s="37" t="str">
        <f t="shared" si="15"/>
        <v/>
      </c>
      <c r="M57" s="23"/>
      <c r="N57" s="70">
        <v>29.95</v>
      </c>
      <c r="O57" s="22">
        <f t="shared" si="28"/>
        <v>5.99</v>
      </c>
      <c r="P57" s="50">
        <f t="shared" si="29"/>
        <v>35.94</v>
      </c>
    </row>
    <row r="58" spans="1:16" x14ac:dyDescent="0.2">
      <c r="A58" s="43"/>
      <c r="B58" s="43"/>
      <c r="C58" s="43"/>
      <c r="D58" s="43"/>
      <c r="E58" s="43"/>
      <c r="H58" s="20" t="s">
        <v>116</v>
      </c>
      <c r="I58" s="46"/>
      <c r="J58" s="21" t="str">
        <f t="shared" si="15"/>
        <v/>
      </c>
      <c r="K58" s="22" t="str">
        <f t="shared" si="15"/>
        <v/>
      </c>
      <c r="L58" s="37" t="str">
        <f t="shared" si="15"/>
        <v/>
      </c>
      <c r="M58" s="23"/>
      <c r="N58" s="70">
        <v>178</v>
      </c>
      <c r="O58" s="22">
        <f t="shared" si="28"/>
        <v>35.6</v>
      </c>
      <c r="P58" s="50">
        <f t="shared" si="29"/>
        <v>213.6</v>
      </c>
    </row>
    <row r="59" spans="1:16" x14ac:dyDescent="0.2">
      <c r="A59" s="43"/>
      <c r="B59" s="43"/>
      <c r="C59" s="43"/>
      <c r="D59" s="43"/>
      <c r="E59" s="43"/>
      <c r="H59" s="20" t="s">
        <v>117</v>
      </c>
      <c r="I59" s="46"/>
      <c r="J59" s="21" t="str">
        <f t="shared" si="15"/>
        <v/>
      </c>
      <c r="K59" s="22" t="str">
        <f t="shared" si="15"/>
        <v/>
      </c>
      <c r="L59" s="37" t="str">
        <f t="shared" si="15"/>
        <v/>
      </c>
      <c r="M59" s="23"/>
      <c r="N59" s="70">
        <v>263</v>
      </c>
      <c r="O59" s="22">
        <f t="shared" si="28"/>
        <v>52.6</v>
      </c>
      <c r="P59" s="50">
        <f t="shared" si="29"/>
        <v>315.60000000000002</v>
      </c>
    </row>
    <row r="60" spans="1:16" x14ac:dyDescent="0.2">
      <c r="A60" s="43">
        <v>2</v>
      </c>
      <c r="B60" s="43"/>
      <c r="C60" s="43">
        <v>1</v>
      </c>
      <c r="D60" s="43"/>
      <c r="E60" s="43"/>
      <c r="H60" s="20" t="s">
        <v>118</v>
      </c>
      <c r="I60" s="46"/>
      <c r="J60" s="21" t="str">
        <f t="shared" si="15"/>
        <v/>
      </c>
      <c r="K60" s="22" t="str">
        <f t="shared" si="15"/>
        <v/>
      </c>
      <c r="L60" s="37" t="str">
        <f t="shared" si="15"/>
        <v/>
      </c>
      <c r="M60" s="23"/>
      <c r="N60" s="70">
        <v>29.95</v>
      </c>
      <c r="O60" s="22">
        <f t="shared" si="28"/>
        <v>5.99</v>
      </c>
      <c r="P60" s="50">
        <f t="shared" si="29"/>
        <v>35.94</v>
      </c>
    </row>
    <row r="61" spans="1:16" x14ac:dyDescent="0.2">
      <c r="A61" s="43">
        <v>1</v>
      </c>
      <c r="B61" s="43"/>
      <c r="C61" s="43">
        <v>1</v>
      </c>
      <c r="D61" s="43"/>
      <c r="E61" s="43"/>
      <c r="H61" s="20" t="s">
        <v>119</v>
      </c>
      <c r="I61" s="46"/>
      <c r="J61" s="21" t="str">
        <f t="shared" si="15"/>
        <v/>
      </c>
      <c r="K61" s="22" t="str">
        <f t="shared" si="15"/>
        <v/>
      </c>
      <c r="L61" s="37" t="str">
        <f t="shared" si="15"/>
        <v/>
      </c>
      <c r="M61" s="23"/>
      <c r="N61" s="70">
        <v>49.95</v>
      </c>
      <c r="O61" s="22">
        <f t="shared" si="28"/>
        <v>9.990000000000002</v>
      </c>
      <c r="P61" s="50">
        <f t="shared" si="29"/>
        <v>59.940000000000005</v>
      </c>
    </row>
    <row r="62" spans="1:16" s="25" customFormat="1" x14ac:dyDescent="0.2">
      <c r="A62" s="44">
        <v>1</v>
      </c>
      <c r="B62" s="44"/>
      <c r="C62" s="44"/>
      <c r="D62" s="44"/>
      <c r="E62" s="44"/>
      <c r="F62" s="26"/>
      <c r="G62" s="2" t="s">
        <v>62</v>
      </c>
      <c r="H62" s="20"/>
      <c r="I62" s="4"/>
      <c r="J62" s="21" t="str">
        <f t="shared" si="15"/>
        <v/>
      </c>
      <c r="K62" s="22" t="str">
        <f t="shared" si="15"/>
        <v/>
      </c>
      <c r="L62" s="37" t="str">
        <f t="shared" si="15"/>
        <v/>
      </c>
      <c r="M62" s="23"/>
      <c r="N62" s="54"/>
      <c r="O62" s="22"/>
      <c r="P62" s="50"/>
    </row>
    <row r="63" spans="1:16" s="25" customFormat="1" x14ac:dyDescent="0.2">
      <c r="A63" s="47">
        <v>1</v>
      </c>
      <c r="B63" s="47"/>
      <c r="C63" s="47"/>
      <c r="D63" s="47"/>
      <c r="E63" s="47"/>
      <c r="F63" s="26"/>
      <c r="G63" s="27"/>
      <c r="H63" s="20" t="s">
        <v>81</v>
      </c>
      <c r="I63" s="46"/>
      <c r="J63" s="21" t="str">
        <f t="shared" si="15"/>
        <v/>
      </c>
      <c r="K63" s="22" t="str">
        <f t="shared" si="15"/>
        <v/>
      </c>
      <c r="L63" s="37" t="str">
        <f t="shared" si="15"/>
        <v/>
      </c>
      <c r="M63" s="23"/>
      <c r="N63" s="49">
        <v>0</v>
      </c>
      <c r="O63" s="22">
        <f t="shared" si="8"/>
        <v>0</v>
      </c>
      <c r="P63" s="50">
        <f t="shared" si="9"/>
        <v>0</v>
      </c>
    </row>
    <row r="64" spans="1:16" s="25" customFormat="1" x14ac:dyDescent="0.2">
      <c r="A64" s="47"/>
      <c r="B64" s="47"/>
      <c r="C64" s="47"/>
      <c r="D64" s="47"/>
      <c r="E64" s="47"/>
      <c r="F64" s="26"/>
      <c r="G64" s="27"/>
      <c r="H64" s="20" t="s">
        <v>82</v>
      </c>
      <c r="I64" s="46"/>
      <c r="J64" s="21" t="str">
        <f t="shared" si="15"/>
        <v/>
      </c>
      <c r="K64" s="22" t="str">
        <f t="shared" si="15"/>
        <v/>
      </c>
      <c r="L64" s="37" t="str">
        <f t="shared" si="15"/>
        <v/>
      </c>
      <c r="M64" s="23"/>
      <c r="N64" s="49">
        <v>0</v>
      </c>
      <c r="O64" s="22">
        <f t="shared" si="8"/>
        <v>0</v>
      </c>
      <c r="P64" s="50">
        <f t="shared" si="9"/>
        <v>0</v>
      </c>
    </row>
    <row r="65" spans="1:16" s="25" customFormat="1" x14ac:dyDescent="0.2">
      <c r="A65" s="47"/>
      <c r="B65" s="47"/>
      <c r="C65" s="47"/>
      <c r="D65" s="47"/>
      <c r="E65" s="47"/>
      <c r="F65" s="26"/>
      <c r="G65" s="27"/>
      <c r="H65" s="20" t="s">
        <v>83</v>
      </c>
      <c r="I65" s="46"/>
      <c r="J65" s="21" t="str">
        <f t="shared" si="15"/>
        <v/>
      </c>
      <c r="K65" s="22" t="str">
        <f t="shared" si="15"/>
        <v/>
      </c>
      <c r="L65" s="37" t="str">
        <f t="shared" si="15"/>
        <v/>
      </c>
      <c r="M65" s="23"/>
      <c r="N65" s="49">
        <v>250</v>
      </c>
      <c r="O65" s="22">
        <f t="shared" si="8"/>
        <v>50</v>
      </c>
      <c r="P65" s="50">
        <f t="shared" si="9"/>
        <v>300</v>
      </c>
    </row>
    <row r="66" spans="1:16" s="25" customFormat="1" x14ac:dyDescent="0.2">
      <c r="A66" s="47"/>
      <c r="B66" s="47"/>
      <c r="C66" s="47"/>
      <c r="D66" s="47"/>
      <c r="E66" s="47"/>
      <c r="F66" s="26"/>
      <c r="G66" s="27"/>
      <c r="H66" s="20" t="s">
        <v>57</v>
      </c>
      <c r="I66" s="46"/>
      <c r="J66" s="21" t="str">
        <f t="shared" si="15"/>
        <v/>
      </c>
      <c r="K66" s="22" t="str">
        <f t="shared" si="15"/>
        <v/>
      </c>
      <c r="L66" s="37" t="str">
        <f t="shared" si="15"/>
        <v/>
      </c>
      <c r="M66" s="23"/>
      <c r="N66" s="49">
        <v>900</v>
      </c>
      <c r="O66" s="22">
        <f t="shared" si="8"/>
        <v>180</v>
      </c>
      <c r="P66" s="50">
        <f t="shared" si="9"/>
        <v>1080</v>
      </c>
    </row>
    <row r="67" spans="1:16" s="25" customFormat="1" x14ac:dyDescent="0.2">
      <c r="A67" s="47"/>
      <c r="B67" s="47"/>
      <c r="C67" s="47"/>
      <c r="D67" s="47"/>
      <c r="E67" s="47"/>
      <c r="F67" s="26"/>
      <c r="G67" s="27"/>
      <c r="H67" s="20" t="s">
        <v>64</v>
      </c>
      <c r="I67" s="46"/>
      <c r="J67" s="21" t="str">
        <f t="shared" si="15"/>
        <v/>
      </c>
      <c r="K67" s="22" t="str">
        <f t="shared" si="15"/>
        <v/>
      </c>
      <c r="L67" s="37" t="str">
        <f t="shared" si="15"/>
        <v/>
      </c>
      <c r="M67" s="23"/>
      <c r="N67" s="49">
        <v>800</v>
      </c>
      <c r="O67" s="22">
        <f t="shared" si="8"/>
        <v>160</v>
      </c>
      <c r="P67" s="50">
        <f t="shared" si="9"/>
        <v>960</v>
      </c>
    </row>
    <row r="68" spans="1:16" x14ac:dyDescent="0.2">
      <c r="A68" s="45"/>
      <c r="B68" s="45"/>
      <c r="C68" s="45"/>
      <c r="D68" s="45"/>
      <c r="E68" s="45"/>
      <c r="H68" s="20" t="s">
        <v>88</v>
      </c>
      <c r="I68" s="46"/>
      <c r="J68" s="21" t="str">
        <f t="shared" si="15"/>
        <v/>
      </c>
      <c r="K68" s="22" t="str">
        <f t="shared" si="15"/>
        <v/>
      </c>
      <c r="L68" s="37" t="str">
        <f t="shared" si="15"/>
        <v/>
      </c>
      <c r="M68" s="23"/>
      <c r="N68" s="49">
        <v>800</v>
      </c>
      <c r="O68" s="22">
        <f t="shared" si="8"/>
        <v>160</v>
      </c>
      <c r="P68" s="50">
        <f t="shared" si="9"/>
        <v>960</v>
      </c>
    </row>
    <row r="69" spans="1:16" x14ac:dyDescent="0.2">
      <c r="A69" s="58"/>
      <c r="B69" s="58"/>
      <c r="C69" s="58"/>
      <c r="D69" s="58"/>
      <c r="E69" s="58"/>
      <c r="H69" s="63" t="s">
        <v>58</v>
      </c>
      <c r="I69" s="46"/>
      <c r="J69" s="21" t="str">
        <f t="shared" si="15"/>
        <v/>
      </c>
      <c r="K69" s="22" t="str">
        <f t="shared" si="15"/>
        <v/>
      </c>
      <c r="L69" s="37" t="str">
        <f t="shared" si="15"/>
        <v/>
      </c>
      <c r="M69" s="59"/>
      <c r="N69" s="52">
        <v>325</v>
      </c>
      <c r="O69" s="22">
        <f t="shared" si="8"/>
        <v>65</v>
      </c>
      <c r="P69" s="50">
        <f t="shared" si="9"/>
        <v>390</v>
      </c>
    </row>
    <row r="70" spans="1:16" x14ac:dyDescent="0.2">
      <c r="A70" s="61"/>
      <c r="B70" s="61"/>
      <c r="C70" s="61"/>
      <c r="D70" s="61"/>
      <c r="E70" s="61"/>
      <c r="G70" s="2" t="s">
        <v>76</v>
      </c>
      <c r="H70" s="64"/>
      <c r="J70" s="21" t="str">
        <f t="shared" si="15"/>
        <v/>
      </c>
      <c r="K70" s="22" t="str">
        <f t="shared" si="15"/>
        <v/>
      </c>
      <c r="L70" s="37" t="str">
        <f t="shared" si="15"/>
        <v/>
      </c>
      <c r="M70" s="62"/>
      <c r="N70" s="52"/>
      <c r="O70" s="22"/>
      <c r="P70" s="50"/>
    </row>
    <row r="71" spans="1:16" x14ac:dyDescent="0.2">
      <c r="A71" s="61"/>
      <c r="B71" s="61"/>
      <c r="C71" s="61"/>
      <c r="D71" s="61"/>
      <c r="E71" s="61"/>
      <c r="H71" s="65" t="s">
        <v>77</v>
      </c>
      <c r="J71" s="21" t="str">
        <f t="shared" si="15"/>
        <v/>
      </c>
      <c r="K71" s="22" t="str">
        <f t="shared" si="15"/>
        <v/>
      </c>
      <c r="L71" s="37" t="str">
        <f t="shared" si="15"/>
        <v/>
      </c>
      <c r="M71" s="60"/>
      <c r="N71" s="52"/>
      <c r="O71" s="22"/>
      <c r="P71" s="50"/>
    </row>
    <row r="72" spans="1:16" x14ac:dyDescent="0.2">
      <c r="A72" s="48"/>
      <c r="B72" s="48"/>
      <c r="C72" s="48"/>
      <c r="D72" s="48"/>
      <c r="E72" s="48"/>
      <c r="H72" s="63" t="s">
        <v>71</v>
      </c>
      <c r="I72" s="46"/>
      <c r="J72" s="21" t="str">
        <f t="shared" si="15"/>
        <v/>
      </c>
      <c r="K72" s="22" t="str">
        <f t="shared" si="15"/>
        <v/>
      </c>
      <c r="L72" s="37" t="str">
        <f t="shared" si="15"/>
        <v/>
      </c>
      <c r="M72" s="60"/>
      <c r="N72" s="52">
        <v>225</v>
      </c>
      <c r="O72" s="22">
        <f t="shared" si="8"/>
        <v>45</v>
      </c>
      <c r="P72" s="50">
        <f t="shared" si="9"/>
        <v>270</v>
      </c>
    </row>
    <row r="73" spans="1:16" x14ac:dyDescent="0.2">
      <c r="A73" s="45"/>
      <c r="B73" s="45"/>
      <c r="C73" s="45"/>
      <c r="D73" s="45"/>
      <c r="E73" s="45"/>
      <c r="H73" s="20" t="s">
        <v>72</v>
      </c>
      <c r="I73" s="46"/>
      <c r="J73" s="21" t="str">
        <f t="shared" si="15"/>
        <v/>
      </c>
      <c r="K73" s="22" t="str">
        <f t="shared" si="15"/>
        <v/>
      </c>
      <c r="L73" s="37" t="str">
        <f t="shared" si="15"/>
        <v/>
      </c>
      <c r="M73" s="23"/>
      <c r="N73" s="52">
        <v>295</v>
      </c>
      <c r="O73" s="22">
        <f t="shared" si="8"/>
        <v>59</v>
      </c>
      <c r="P73" s="50">
        <f t="shared" si="9"/>
        <v>354</v>
      </c>
    </row>
    <row r="74" spans="1:16" x14ac:dyDescent="0.2">
      <c r="A74" s="45"/>
      <c r="B74" s="45"/>
      <c r="C74" s="45"/>
      <c r="D74" s="45"/>
      <c r="E74" s="45"/>
      <c r="H74" s="20" t="s">
        <v>73</v>
      </c>
      <c r="I74" s="46"/>
      <c r="J74" s="21" t="str">
        <f t="shared" si="15"/>
        <v/>
      </c>
      <c r="K74" s="22" t="str">
        <f t="shared" si="15"/>
        <v/>
      </c>
      <c r="L74" s="37" t="str">
        <f t="shared" si="15"/>
        <v/>
      </c>
      <c r="M74" s="23"/>
      <c r="N74" s="52">
        <v>125</v>
      </c>
      <c r="O74" s="22">
        <f t="shared" si="8"/>
        <v>25</v>
      </c>
      <c r="P74" s="50">
        <f t="shared" si="9"/>
        <v>150</v>
      </c>
    </row>
    <row r="75" spans="1:16" x14ac:dyDescent="0.2">
      <c r="A75" s="45"/>
      <c r="B75" s="45"/>
      <c r="C75" s="45"/>
      <c r="D75" s="45"/>
      <c r="E75" s="45"/>
      <c r="H75" s="66" t="s">
        <v>78</v>
      </c>
      <c r="I75" s="46"/>
      <c r="J75" s="21" t="str">
        <f t="shared" si="15"/>
        <v/>
      </c>
      <c r="K75" s="22" t="str">
        <f t="shared" si="15"/>
        <v/>
      </c>
      <c r="L75" s="37" t="str">
        <f t="shared" si="15"/>
        <v/>
      </c>
      <c r="M75" s="23"/>
      <c r="N75" s="52"/>
      <c r="O75" s="22"/>
      <c r="P75" s="50"/>
    </row>
    <row r="76" spans="1:16" x14ac:dyDescent="0.2">
      <c r="A76" s="45"/>
      <c r="B76" s="45"/>
      <c r="C76" s="45"/>
      <c r="D76" s="45"/>
      <c r="E76" s="45"/>
      <c r="H76" s="20" t="s">
        <v>86</v>
      </c>
      <c r="I76" s="46"/>
      <c r="J76" s="21" t="str">
        <f t="shared" si="15"/>
        <v/>
      </c>
      <c r="K76" s="22" t="str">
        <f t="shared" si="15"/>
        <v/>
      </c>
      <c r="L76" s="37" t="str">
        <f t="shared" si="15"/>
        <v/>
      </c>
      <c r="M76" s="23"/>
      <c r="N76" s="52">
        <v>85</v>
      </c>
      <c r="O76" s="22">
        <f t="shared" si="8"/>
        <v>17</v>
      </c>
      <c r="P76" s="50">
        <f t="shared" si="9"/>
        <v>102</v>
      </c>
    </row>
    <row r="77" spans="1:16" x14ac:dyDescent="0.2">
      <c r="A77" s="45"/>
      <c r="B77" s="45"/>
      <c r="C77" s="45"/>
      <c r="D77" s="45"/>
      <c r="E77" s="45"/>
      <c r="H77" s="20" t="s">
        <v>85</v>
      </c>
      <c r="I77" s="46"/>
      <c r="J77" s="21" t="str">
        <f t="shared" si="15"/>
        <v/>
      </c>
      <c r="K77" s="22" t="str">
        <f t="shared" si="15"/>
        <v/>
      </c>
      <c r="L77" s="37" t="str">
        <f t="shared" si="15"/>
        <v/>
      </c>
      <c r="M77" s="23"/>
      <c r="N77" s="52">
        <v>90</v>
      </c>
      <c r="O77" s="22">
        <f t="shared" si="8"/>
        <v>18</v>
      </c>
      <c r="P77" s="50">
        <f t="shared" si="9"/>
        <v>108</v>
      </c>
    </row>
    <row r="78" spans="1:16" x14ac:dyDescent="0.2">
      <c r="A78" s="45"/>
      <c r="B78" s="45"/>
      <c r="C78" s="45"/>
      <c r="D78" s="45"/>
      <c r="E78" s="45"/>
      <c r="H78" s="20" t="s">
        <v>84</v>
      </c>
      <c r="I78" s="46"/>
      <c r="J78" s="21" t="str">
        <f t="shared" si="15"/>
        <v/>
      </c>
      <c r="K78" s="22" t="str">
        <f t="shared" si="15"/>
        <v/>
      </c>
      <c r="L78" s="37" t="str">
        <f t="shared" si="15"/>
        <v/>
      </c>
      <c r="M78" s="23"/>
      <c r="N78" s="52">
        <v>130</v>
      </c>
      <c r="O78" s="22">
        <f t="shared" si="8"/>
        <v>26</v>
      </c>
      <c r="P78" s="50">
        <f t="shared" si="9"/>
        <v>156</v>
      </c>
    </row>
    <row r="79" spans="1:16" x14ac:dyDescent="0.2">
      <c r="A79" s="45"/>
      <c r="B79" s="45"/>
      <c r="C79" s="45"/>
      <c r="D79" s="45"/>
      <c r="E79" s="45"/>
      <c r="H79" s="20" t="s">
        <v>80</v>
      </c>
      <c r="I79" s="46"/>
      <c r="J79" s="21" t="str">
        <f t="shared" si="15"/>
        <v/>
      </c>
      <c r="K79" s="22" t="str">
        <f t="shared" si="15"/>
        <v/>
      </c>
      <c r="L79" s="37" t="str">
        <f t="shared" si="15"/>
        <v/>
      </c>
      <c r="M79" s="23"/>
      <c r="N79" s="52">
        <v>140</v>
      </c>
      <c r="O79" s="22">
        <f t="shared" si="8"/>
        <v>28</v>
      </c>
      <c r="P79" s="50">
        <f t="shared" si="9"/>
        <v>168</v>
      </c>
    </row>
    <row r="80" spans="1:16" x14ac:dyDescent="0.2">
      <c r="A80" s="45"/>
      <c r="B80" s="45"/>
      <c r="C80" s="45"/>
      <c r="D80" s="45"/>
      <c r="E80" s="45"/>
      <c r="H80" s="20" t="s">
        <v>79</v>
      </c>
      <c r="I80" s="46"/>
      <c r="J80" s="21" t="str">
        <f t="shared" si="15"/>
        <v/>
      </c>
      <c r="K80" s="22" t="str">
        <f t="shared" si="15"/>
        <v/>
      </c>
      <c r="L80" s="37" t="str">
        <f t="shared" si="15"/>
        <v/>
      </c>
      <c r="M80" s="23"/>
      <c r="N80" s="52">
        <v>195.75</v>
      </c>
      <c r="O80" s="22">
        <f t="shared" si="8"/>
        <v>39.150000000000006</v>
      </c>
      <c r="P80" s="50">
        <f t="shared" si="9"/>
        <v>234.9</v>
      </c>
    </row>
    <row r="81" spans="1:16" x14ac:dyDescent="0.2">
      <c r="A81" s="45"/>
      <c r="B81" s="45"/>
      <c r="C81" s="45"/>
      <c r="D81" s="45"/>
      <c r="E81" s="45"/>
      <c r="H81" s="20" t="s">
        <v>74</v>
      </c>
      <c r="I81" s="46"/>
      <c r="J81" s="21" t="str">
        <f t="shared" si="15"/>
        <v/>
      </c>
      <c r="K81" s="22" t="str">
        <f t="shared" si="15"/>
        <v/>
      </c>
      <c r="L81" s="37" t="str">
        <f t="shared" si="15"/>
        <v/>
      </c>
      <c r="M81" s="23"/>
      <c r="N81" s="52">
        <v>110</v>
      </c>
      <c r="O81" s="22">
        <f t="shared" si="8"/>
        <v>22</v>
      </c>
      <c r="P81" s="50">
        <f t="shared" si="9"/>
        <v>132</v>
      </c>
    </row>
    <row r="82" spans="1:16" x14ac:dyDescent="0.2">
      <c r="A82" s="45"/>
      <c r="B82" s="45"/>
      <c r="C82" s="45"/>
      <c r="D82" s="45"/>
      <c r="E82" s="45"/>
      <c r="H82" s="20" t="s">
        <v>89</v>
      </c>
      <c r="I82" s="46"/>
      <c r="J82" s="21" t="str">
        <f t="shared" si="15"/>
        <v/>
      </c>
      <c r="K82" s="22" t="str">
        <f t="shared" si="15"/>
        <v/>
      </c>
      <c r="L82" s="37" t="str">
        <f t="shared" si="15"/>
        <v/>
      </c>
      <c r="M82" s="23"/>
      <c r="N82" s="52">
        <v>120</v>
      </c>
      <c r="O82" s="22">
        <f t="shared" si="8"/>
        <v>24</v>
      </c>
      <c r="P82" s="50">
        <f t="shared" si="9"/>
        <v>144</v>
      </c>
    </row>
    <row r="83" spans="1:16" x14ac:dyDescent="0.2">
      <c r="A83" s="45"/>
      <c r="B83" s="45"/>
      <c r="C83" s="45"/>
      <c r="D83" s="45"/>
      <c r="E83" s="45"/>
      <c r="H83" s="20" t="s">
        <v>75</v>
      </c>
      <c r="I83" s="46"/>
      <c r="J83" s="21" t="str">
        <f t="shared" si="15"/>
        <v/>
      </c>
      <c r="K83" s="22" t="str">
        <f t="shared" si="15"/>
        <v/>
      </c>
      <c r="L83" s="37" t="str">
        <f t="shared" si="15"/>
        <v/>
      </c>
      <c r="M83" s="23"/>
      <c r="N83" s="52">
        <v>160</v>
      </c>
      <c r="O83" s="22">
        <f t="shared" si="8"/>
        <v>32</v>
      </c>
      <c r="P83" s="50">
        <f t="shared" si="9"/>
        <v>192</v>
      </c>
    </row>
    <row r="84" spans="1:16" x14ac:dyDescent="0.2">
      <c r="A84" s="43"/>
      <c r="B84" s="43"/>
      <c r="C84" s="43">
        <v>1</v>
      </c>
      <c r="D84" s="43"/>
      <c r="E84" s="43"/>
      <c r="G84" s="2" t="s">
        <v>10</v>
      </c>
      <c r="H84" s="20"/>
      <c r="J84" s="21" t="str">
        <f t="shared" si="15"/>
        <v/>
      </c>
      <c r="K84" s="22" t="str">
        <f t="shared" si="15"/>
        <v/>
      </c>
      <c r="L84" s="37" t="str">
        <f t="shared" si="15"/>
        <v/>
      </c>
      <c r="M84" s="23"/>
      <c r="N84" s="54"/>
      <c r="O84" s="22"/>
      <c r="P84" s="50"/>
    </row>
    <row r="85" spans="1:16" x14ac:dyDescent="0.2">
      <c r="A85" s="45">
        <v>1</v>
      </c>
      <c r="B85" s="45"/>
      <c r="C85" s="45"/>
      <c r="D85" s="45"/>
      <c r="E85" s="45"/>
      <c r="H85" s="20" t="s">
        <v>36</v>
      </c>
      <c r="I85" s="46"/>
      <c r="J85" s="21" t="str">
        <f t="shared" si="15"/>
        <v/>
      </c>
      <c r="K85" s="22" t="str">
        <f t="shared" si="15"/>
        <v/>
      </c>
      <c r="L85" s="37" t="str">
        <f t="shared" si="15"/>
        <v/>
      </c>
      <c r="M85" s="23"/>
      <c r="N85" s="52">
        <v>432</v>
      </c>
      <c r="O85" s="22">
        <f t="shared" si="8"/>
        <v>86.4</v>
      </c>
      <c r="P85" s="50">
        <f t="shared" si="9"/>
        <v>518.4</v>
      </c>
    </row>
    <row r="86" spans="1:16" x14ac:dyDescent="0.2">
      <c r="A86" s="45"/>
      <c r="B86" s="45"/>
      <c r="C86" s="45"/>
      <c r="D86" s="45"/>
      <c r="E86" s="45"/>
      <c r="H86" s="20" t="s">
        <v>33</v>
      </c>
      <c r="I86" s="46"/>
      <c r="J86" s="21" t="str">
        <f t="shared" si="15"/>
        <v/>
      </c>
      <c r="K86" s="22" t="str">
        <f t="shared" si="15"/>
        <v/>
      </c>
      <c r="L86" s="37" t="str">
        <f t="shared" si="15"/>
        <v/>
      </c>
      <c r="M86" s="23"/>
      <c r="N86" s="49">
        <v>89</v>
      </c>
      <c r="O86" s="22">
        <f t="shared" si="8"/>
        <v>17.8</v>
      </c>
      <c r="P86" s="50">
        <f t="shared" si="9"/>
        <v>106.8</v>
      </c>
    </row>
    <row r="87" spans="1:16" x14ac:dyDescent="0.2">
      <c r="A87" s="45"/>
      <c r="B87" s="45"/>
      <c r="C87" s="45">
        <v>1</v>
      </c>
      <c r="D87" s="45"/>
      <c r="E87" s="45"/>
      <c r="H87" s="20" t="s">
        <v>60</v>
      </c>
      <c r="I87" s="46"/>
      <c r="J87" s="21" t="str">
        <f t="shared" si="15"/>
        <v/>
      </c>
      <c r="K87" s="22" t="str">
        <f t="shared" si="15"/>
        <v/>
      </c>
      <c r="L87" s="37" t="str">
        <f t="shared" si="15"/>
        <v/>
      </c>
      <c r="M87" s="23"/>
      <c r="N87" s="49">
        <v>1495</v>
      </c>
      <c r="O87" s="22">
        <f t="shared" si="8"/>
        <v>299</v>
      </c>
      <c r="P87" s="50">
        <f t="shared" si="9"/>
        <v>1794</v>
      </c>
    </row>
    <row r="88" spans="1:16" x14ac:dyDescent="0.2">
      <c r="A88" s="45"/>
      <c r="B88" s="45"/>
      <c r="C88" s="45"/>
      <c r="D88" s="45"/>
      <c r="E88" s="45"/>
      <c r="H88" s="20" t="s">
        <v>61</v>
      </c>
      <c r="I88" s="46"/>
      <c r="J88" s="21" t="str">
        <f t="shared" si="15"/>
        <v/>
      </c>
      <c r="K88" s="22" t="str">
        <f t="shared" si="15"/>
        <v/>
      </c>
      <c r="L88" s="37" t="str">
        <f t="shared" si="15"/>
        <v/>
      </c>
      <c r="M88" s="23"/>
      <c r="N88" s="49">
        <v>1615</v>
      </c>
      <c r="O88" s="22">
        <f t="shared" si="8"/>
        <v>323</v>
      </c>
      <c r="P88" s="50">
        <f t="shared" si="9"/>
        <v>1938</v>
      </c>
    </row>
    <row r="89" spans="1:16" x14ac:dyDescent="0.2">
      <c r="A89" s="45"/>
      <c r="B89" s="45">
        <v>1</v>
      </c>
      <c r="C89" s="45"/>
      <c r="D89" s="45"/>
      <c r="E89" s="45"/>
      <c r="H89" s="20" t="s">
        <v>6</v>
      </c>
      <c r="I89" s="46">
        <v>1</v>
      </c>
      <c r="J89" s="21">
        <f t="shared" si="15"/>
        <v>144.30000000000001</v>
      </c>
      <c r="K89" s="22">
        <f t="shared" si="15"/>
        <v>28.860000000000003</v>
      </c>
      <c r="L89" s="37">
        <f t="shared" si="15"/>
        <v>173.16000000000003</v>
      </c>
      <c r="M89" s="23"/>
      <c r="N89" s="49">
        <v>144.30000000000001</v>
      </c>
      <c r="O89" s="22">
        <f t="shared" si="8"/>
        <v>28.860000000000003</v>
      </c>
      <c r="P89" s="50">
        <f t="shared" si="9"/>
        <v>173.16000000000003</v>
      </c>
    </row>
    <row r="90" spans="1:16" x14ac:dyDescent="0.2">
      <c r="A90" s="43"/>
      <c r="B90" s="43"/>
      <c r="C90" s="43"/>
      <c r="D90" s="43"/>
      <c r="E90" s="43"/>
      <c r="H90" s="20" t="s">
        <v>121</v>
      </c>
      <c r="I90" s="46"/>
      <c r="J90" s="21" t="str">
        <f t="shared" si="15"/>
        <v/>
      </c>
      <c r="K90" s="22" t="str">
        <f t="shared" si="15"/>
        <v/>
      </c>
      <c r="L90" s="37" t="str">
        <f t="shared" si="15"/>
        <v/>
      </c>
      <c r="M90" s="23"/>
      <c r="N90" s="70">
        <v>975</v>
      </c>
      <c r="O90" s="22">
        <f t="shared" si="8"/>
        <v>195</v>
      </c>
      <c r="P90" s="50">
        <f t="shared" si="9"/>
        <v>1170</v>
      </c>
    </row>
    <row r="91" spans="1:16" x14ac:dyDescent="0.2">
      <c r="A91" s="43"/>
      <c r="B91" s="43"/>
      <c r="C91" s="43"/>
      <c r="D91" s="43"/>
      <c r="E91" s="43"/>
      <c r="H91" s="20" t="s">
        <v>122</v>
      </c>
      <c r="I91" s="46"/>
      <c r="J91" s="21" t="str">
        <f t="shared" si="15"/>
        <v/>
      </c>
      <c r="K91" s="22" t="str">
        <f t="shared" si="15"/>
        <v/>
      </c>
      <c r="L91" s="37" t="str">
        <f t="shared" si="15"/>
        <v/>
      </c>
      <c r="M91" s="23"/>
      <c r="N91" s="70">
        <v>935</v>
      </c>
      <c r="O91" s="22">
        <f t="shared" si="8"/>
        <v>187</v>
      </c>
      <c r="P91" s="50">
        <f t="shared" si="9"/>
        <v>1122</v>
      </c>
    </row>
    <row r="92" spans="1:16" x14ac:dyDescent="0.2">
      <c r="A92" s="45"/>
      <c r="B92" s="45">
        <v>1</v>
      </c>
      <c r="C92" s="45"/>
      <c r="D92" s="45"/>
      <c r="E92" s="45"/>
      <c r="H92" s="20" t="s">
        <v>0</v>
      </c>
      <c r="I92" s="46"/>
      <c r="J92" s="21" t="str">
        <f t="shared" si="15"/>
        <v/>
      </c>
      <c r="K92" s="22" t="str">
        <f t="shared" si="15"/>
        <v/>
      </c>
      <c r="L92" s="37" t="str">
        <f t="shared" si="15"/>
        <v/>
      </c>
      <c r="M92" s="23"/>
      <c r="N92" s="49">
        <v>18.7</v>
      </c>
      <c r="O92" s="22">
        <f t="shared" si="8"/>
        <v>3.74</v>
      </c>
      <c r="P92" s="50">
        <f t="shared" si="9"/>
        <v>22.439999999999998</v>
      </c>
    </row>
    <row r="93" spans="1:16" x14ac:dyDescent="0.2">
      <c r="A93" s="45"/>
      <c r="B93" s="45"/>
      <c r="C93" s="45">
        <v>1</v>
      </c>
      <c r="D93" s="45"/>
      <c r="E93" s="45"/>
      <c r="H93" s="20" t="s">
        <v>98</v>
      </c>
      <c r="I93" s="46"/>
      <c r="J93" s="21" t="str">
        <f t="shared" si="15"/>
        <v/>
      </c>
      <c r="K93" s="22" t="str">
        <f t="shared" si="15"/>
        <v/>
      </c>
      <c r="L93" s="37" t="str">
        <f t="shared" si="15"/>
        <v/>
      </c>
      <c r="M93" s="23"/>
      <c r="N93" s="49">
        <v>40.5</v>
      </c>
      <c r="O93" s="22">
        <f t="shared" si="8"/>
        <v>8.1</v>
      </c>
      <c r="P93" s="50">
        <f t="shared" ref="P93:P120" si="30">SUM(N93:O93)</f>
        <v>48.6</v>
      </c>
    </row>
    <row r="94" spans="1:16" x14ac:dyDescent="0.2">
      <c r="A94" s="45"/>
      <c r="B94" s="45">
        <v>1</v>
      </c>
      <c r="C94" s="45"/>
      <c r="D94" s="45"/>
      <c r="E94" s="45"/>
      <c r="H94" s="20" t="s">
        <v>99</v>
      </c>
      <c r="I94" s="46"/>
      <c r="J94" s="21" t="str">
        <f t="shared" si="15"/>
        <v/>
      </c>
      <c r="K94" s="22" t="str">
        <f t="shared" si="15"/>
        <v/>
      </c>
      <c r="L94" s="37" t="str">
        <f t="shared" si="15"/>
        <v/>
      </c>
      <c r="M94" s="23"/>
      <c r="N94" s="49">
        <v>60.5</v>
      </c>
      <c r="O94" s="22">
        <f t="shared" si="8"/>
        <v>12.100000000000001</v>
      </c>
      <c r="P94" s="50">
        <f t="shared" si="30"/>
        <v>72.599999999999994</v>
      </c>
    </row>
    <row r="95" spans="1:16" x14ac:dyDescent="0.2">
      <c r="A95" s="45"/>
      <c r="B95" s="45">
        <v>1</v>
      </c>
      <c r="C95" s="45"/>
      <c r="D95" s="45"/>
      <c r="E95" s="45"/>
      <c r="H95" s="20" t="s">
        <v>24</v>
      </c>
      <c r="I95" s="46"/>
      <c r="J95" s="21" t="str">
        <f t="shared" si="15"/>
        <v/>
      </c>
      <c r="K95" s="22" t="str">
        <f t="shared" si="15"/>
        <v/>
      </c>
      <c r="L95" s="37" t="str">
        <f t="shared" si="15"/>
        <v/>
      </c>
      <c r="M95" s="23"/>
      <c r="N95" s="49">
        <v>374.99</v>
      </c>
      <c r="O95" s="22">
        <f t="shared" si="8"/>
        <v>74.998000000000005</v>
      </c>
      <c r="P95" s="50">
        <f t="shared" si="30"/>
        <v>449.988</v>
      </c>
    </row>
    <row r="96" spans="1:16" x14ac:dyDescent="0.2">
      <c r="A96" s="45"/>
      <c r="B96" s="45"/>
      <c r="C96" s="45">
        <v>1</v>
      </c>
      <c r="D96" s="45"/>
      <c r="E96" s="45"/>
      <c r="H96" s="20" t="s">
        <v>25</v>
      </c>
      <c r="I96" s="46"/>
      <c r="J96" s="21" t="str">
        <f t="shared" ref="J96:L122" si="31">IF($I96&gt;0,N96*$I96,"")</f>
        <v/>
      </c>
      <c r="K96" s="22" t="str">
        <f t="shared" si="31"/>
        <v/>
      </c>
      <c r="L96" s="37" t="str">
        <f t="shared" si="31"/>
        <v/>
      </c>
      <c r="M96" s="23"/>
      <c r="N96" s="49">
        <v>361.70213000000001</v>
      </c>
      <c r="O96" s="22">
        <f t="shared" si="8"/>
        <v>72.340426000000008</v>
      </c>
      <c r="P96" s="50">
        <f t="shared" si="30"/>
        <v>434.04255599999999</v>
      </c>
    </row>
    <row r="97" spans="1:16" x14ac:dyDescent="0.2">
      <c r="A97" s="43"/>
      <c r="B97" s="43"/>
      <c r="C97" s="43"/>
      <c r="D97" s="43"/>
      <c r="E97" s="43"/>
      <c r="H97" s="20" t="s">
        <v>38</v>
      </c>
      <c r="I97" s="46"/>
      <c r="J97" s="21" t="str">
        <f t="shared" si="31"/>
        <v/>
      </c>
      <c r="K97" s="22" t="str">
        <f t="shared" si="31"/>
        <v/>
      </c>
      <c r="L97" s="37" t="str">
        <f t="shared" si="31"/>
        <v/>
      </c>
      <c r="M97" s="23"/>
      <c r="N97" s="70">
        <v>425</v>
      </c>
      <c r="O97" s="22">
        <f t="shared" si="8"/>
        <v>85</v>
      </c>
      <c r="P97" s="50">
        <f t="shared" si="30"/>
        <v>510</v>
      </c>
    </row>
    <row r="98" spans="1:16" s="25" customFormat="1" x14ac:dyDescent="0.2">
      <c r="A98" s="44"/>
      <c r="B98" s="44"/>
      <c r="C98" s="44"/>
      <c r="D98" s="44"/>
      <c r="E98" s="44"/>
      <c r="F98" s="26"/>
      <c r="G98" s="27"/>
      <c r="H98" s="24" t="s">
        <v>123</v>
      </c>
      <c r="I98" s="46"/>
      <c r="J98" s="21" t="str">
        <f t="shared" si="31"/>
        <v/>
      </c>
      <c r="K98" s="22" t="str">
        <f t="shared" si="31"/>
        <v/>
      </c>
      <c r="L98" s="37" t="str">
        <f t="shared" si="31"/>
        <v/>
      </c>
      <c r="M98" s="28"/>
      <c r="N98" s="69">
        <v>439.15</v>
      </c>
      <c r="O98" s="22">
        <f t="shared" si="8"/>
        <v>87.83</v>
      </c>
      <c r="P98" s="50">
        <f t="shared" si="30"/>
        <v>526.98</v>
      </c>
    </row>
    <row r="99" spans="1:16" x14ac:dyDescent="0.2">
      <c r="A99" s="45"/>
      <c r="B99" s="45"/>
      <c r="C99" s="45"/>
      <c r="D99" s="45"/>
      <c r="E99" s="45"/>
      <c r="H99" s="20" t="s">
        <v>8</v>
      </c>
      <c r="I99" s="46"/>
      <c r="J99" s="21" t="str">
        <f t="shared" si="31"/>
        <v/>
      </c>
      <c r="K99" s="22" t="str">
        <f t="shared" si="31"/>
        <v/>
      </c>
      <c r="L99" s="37" t="str">
        <f t="shared" si="31"/>
        <v/>
      </c>
      <c r="M99" s="23"/>
      <c r="N99" s="49">
        <v>197.5</v>
      </c>
      <c r="O99" s="22">
        <f t="shared" si="8"/>
        <v>39.5</v>
      </c>
      <c r="P99" s="50">
        <f t="shared" si="30"/>
        <v>237</v>
      </c>
    </row>
    <row r="100" spans="1:16" x14ac:dyDescent="0.2">
      <c r="A100" s="45"/>
      <c r="B100" s="45"/>
      <c r="C100" s="45"/>
      <c r="D100" s="45"/>
      <c r="E100" s="45"/>
      <c r="H100" s="24" t="s">
        <v>39</v>
      </c>
      <c r="I100" s="46"/>
      <c r="J100" s="21" t="str">
        <f t="shared" si="31"/>
        <v/>
      </c>
      <c r="K100" s="22" t="str">
        <f t="shared" si="31"/>
        <v/>
      </c>
      <c r="L100" s="37" t="str">
        <f t="shared" si="31"/>
        <v/>
      </c>
      <c r="M100" s="28"/>
      <c r="N100" s="52">
        <v>350</v>
      </c>
      <c r="O100" s="22">
        <f t="shared" si="8"/>
        <v>70</v>
      </c>
      <c r="P100" s="50">
        <f t="shared" si="30"/>
        <v>420</v>
      </c>
    </row>
    <row r="101" spans="1:16" s="25" customFormat="1" x14ac:dyDescent="0.2">
      <c r="A101" s="47"/>
      <c r="B101" s="47"/>
      <c r="C101" s="47"/>
      <c r="D101" s="47"/>
      <c r="E101" s="47"/>
      <c r="F101" s="26"/>
      <c r="G101" s="27"/>
      <c r="H101" s="24" t="s">
        <v>7</v>
      </c>
      <c r="I101" s="46"/>
      <c r="J101" s="21" t="str">
        <f t="shared" si="31"/>
        <v/>
      </c>
      <c r="K101" s="22" t="str">
        <f t="shared" si="31"/>
        <v/>
      </c>
      <c r="L101" s="37" t="str">
        <f t="shared" si="31"/>
        <v/>
      </c>
      <c r="M101" s="28"/>
      <c r="N101" s="52">
        <v>300</v>
      </c>
      <c r="O101" s="22">
        <f t="shared" si="8"/>
        <v>60</v>
      </c>
      <c r="P101" s="50">
        <f t="shared" si="30"/>
        <v>360</v>
      </c>
    </row>
    <row r="102" spans="1:16" s="25" customFormat="1" x14ac:dyDescent="0.2">
      <c r="A102" s="44"/>
      <c r="B102" s="44"/>
      <c r="C102" s="44"/>
      <c r="D102" s="44"/>
      <c r="E102" s="44"/>
      <c r="F102" s="26"/>
      <c r="G102" s="27"/>
      <c r="H102" s="24" t="s">
        <v>34</v>
      </c>
      <c r="I102" s="46"/>
      <c r="J102" s="21" t="str">
        <f t="shared" si="31"/>
        <v/>
      </c>
      <c r="K102" s="22" t="str">
        <f t="shared" si="31"/>
        <v/>
      </c>
      <c r="L102" s="37" t="str">
        <f t="shared" si="31"/>
        <v/>
      </c>
      <c r="M102" s="28"/>
      <c r="N102" s="69">
        <v>133</v>
      </c>
      <c r="O102" s="22">
        <f t="shared" si="8"/>
        <v>26.6</v>
      </c>
      <c r="P102" s="50">
        <f t="shared" si="30"/>
        <v>159.6</v>
      </c>
    </row>
    <row r="103" spans="1:16" s="25" customFormat="1" x14ac:dyDescent="0.2">
      <c r="A103" s="44"/>
      <c r="B103" s="44">
        <v>1</v>
      </c>
      <c r="C103" s="44"/>
      <c r="D103" s="44"/>
      <c r="E103" s="44"/>
      <c r="F103" s="26"/>
      <c r="G103" s="27" t="s">
        <v>20</v>
      </c>
      <c r="H103" s="24"/>
      <c r="I103" s="4"/>
      <c r="J103" s="21" t="str">
        <f t="shared" si="31"/>
        <v/>
      </c>
      <c r="K103" s="22" t="str">
        <f t="shared" si="31"/>
        <v/>
      </c>
      <c r="L103" s="37" t="str">
        <f t="shared" si="31"/>
        <v/>
      </c>
      <c r="M103" s="28"/>
      <c r="N103" s="54"/>
      <c r="O103" s="22"/>
      <c r="P103" s="50"/>
    </row>
    <row r="104" spans="1:16" s="25" customFormat="1" ht="13.5" customHeight="1" x14ac:dyDescent="0.2">
      <c r="A104" s="47"/>
      <c r="B104" s="47">
        <v>1</v>
      </c>
      <c r="C104" s="47"/>
      <c r="D104" s="47"/>
      <c r="E104" s="47"/>
      <c r="F104" s="26"/>
      <c r="G104" s="27"/>
      <c r="H104" s="24" t="s">
        <v>47</v>
      </c>
      <c r="I104" s="46"/>
      <c r="J104" s="21"/>
      <c r="K104" s="22"/>
      <c r="L104" s="37"/>
      <c r="M104" s="28"/>
      <c r="N104" s="52" t="s">
        <v>46</v>
      </c>
      <c r="O104" s="22" t="s">
        <v>46</v>
      </c>
      <c r="P104" s="50" t="s">
        <v>46</v>
      </c>
    </row>
    <row r="105" spans="1:16" x14ac:dyDescent="0.2">
      <c r="A105" s="45"/>
      <c r="B105" s="45"/>
      <c r="C105" s="45"/>
      <c r="D105" s="45"/>
      <c r="E105" s="45"/>
      <c r="H105" s="20" t="s">
        <v>48</v>
      </c>
      <c r="I105" s="46"/>
      <c r="J105" s="21" t="str">
        <f t="shared" si="31"/>
        <v/>
      </c>
      <c r="K105" s="22" t="str">
        <f t="shared" si="31"/>
        <v/>
      </c>
      <c r="L105" s="37" t="str">
        <f t="shared" si="31"/>
        <v/>
      </c>
      <c r="M105" s="23"/>
      <c r="N105" s="52">
        <v>854.23</v>
      </c>
      <c r="O105" s="22">
        <f t="shared" si="8"/>
        <v>170.846</v>
      </c>
      <c r="P105" s="50">
        <f t="shared" si="30"/>
        <v>1025.076</v>
      </c>
    </row>
    <row r="106" spans="1:16" x14ac:dyDescent="0.2">
      <c r="A106" s="45"/>
      <c r="B106" s="45"/>
      <c r="C106" s="45"/>
      <c r="D106" s="45"/>
      <c r="E106" s="45"/>
      <c r="H106" s="20" t="s">
        <v>49</v>
      </c>
      <c r="I106" s="46"/>
      <c r="J106" s="21" t="str">
        <f t="shared" si="31"/>
        <v/>
      </c>
      <c r="K106" s="22" t="str">
        <f t="shared" si="31"/>
        <v/>
      </c>
      <c r="L106" s="37" t="str">
        <f t="shared" si="31"/>
        <v/>
      </c>
      <c r="M106" s="23"/>
      <c r="N106" s="49">
        <v>345.75</v>
      </c>
      <c r="O106" s="22">
        <f t="shared" si="8"/>
        <v>69.150000000000006</v>
      </c>
      <c r="P106" s="50">
        <f t="shared" si="30"/>
        <v>414.9</v>
      </c>
    </row>
    <row r="107" spans="1:16" s="25" customFormat="1" ht="13.5" customHeight="1" x14ac:dyDescent="0.2">
      <c r="A107" s="47"/>
      <c r="B107" s="47"/>
      <c r="C107" s="47"/>
      <c r="D107" s="47"/>
      <c r="E107" s="47"/>
      <c r="F107" s="26"/>
      <c r="G107" s="27"/>
      <c r="H107" s="24" t="s">
        <v>55</v>
      </c>
      <c r="I107" s="46"/>
      <c r="J107" s="21" t="str">
        <f t="shared" si="31"/>
        <v/>
      </c>
      <c r="K107" s="22" t="str">
        <f t="shared" si="31"/>
        <v/>
      </c>
      <c r="L107" s="37" t="str">
        <f t="shared" si="31"/>
        <v/>
      </c>
      <c r="M107" s="28"/>
      <c r="N107" s="52">
        <v>495</v>
      </c>
      <c r="O107" s="22">
        <f t="shared" si="8"/>
        <v>99</v>
      </c>
      <c r="P107" s="50">
        <f t="shared" si="30"/>
        <v>594</v>
      </c>
    </row>
    <row r="108" spans="1:16" s="25" customFormat="1" ht="13.5" customHeight="1" x14ac:dyDescent="0.2">
      <c r="A108" s="47"/>
      <c r="B108" s="47"/>
      <c r="C108" s="47"/>
      <c r="D108" s="47"/>
      <c r="E108" s="47"/>
      <c r="F108" s="26"/>
      <c r="G108" s="27"/>
      <c r="H108" s="24" t="s">
        <v>59</v>
      </c>
      <c r="I108" s="46"/>
      <c r="J108" s="21" t="str">
        <f t="shared" si="31"/>
        <v/>
      </c>
      <c r="K108" s="22" t="str">
        <f t="shared" si="31"/>
        <v/>
      </c>
      <c r="L108" s="37" t="str">
        <f t="shared" si="31"/>
        <v/>
      </c>
      <c r="M108" s="28"/>
      <c r="N108" s="52">
        <v>73.23</v>
      </c>
      <c r="O108" s="22">
        <f t="shared" si="8"/>
        <v>14.646000000000001</v>
      </c>
      <c r="P108" s="50">
        <f t="shared" si="30"/>
        <v>87.876000000000005</v>
      </c>
    </row>
    <row r="109" spans="1:16" s="25" customFormat="1" ht="13.5" customHeight="1" x14ac:dyDescent="0.2">
      <c r="A109" s="47"/>
      <c r="B109" s="47"/>
      <c r="C109" s="47"/>
      <c r="D109" s="47"/>
      <c r="E109" s="47"/>
      <c r="F109" s="26"/>
      <c r="G109" s="27"/>
      <c r="H109" s="24" t="s">
        <v>42</v>
      </c>
      <c r="I109" s="46"/>
      <c r="J109" s="21" t="str">
        <f t="shared" si="31"/>
        <v/>
      </c>
      <c r="K109" s="22" t="str">
        <f t="shared" si="31"/>
        <v/>
      </c>
      <c r="L109" s="37" t="str">
        <f t="shared" si="31"/>
        <v/>
      </c>
      <c r="M109" s="28"/>
      <c r="N109" s="52">
        <v>827.55</v>
      </c>
      <c r="O109" s="22">
        <f t="shared" ref="O109:O120" si="32">N109*20%</f>
        <v>165.51</v>
      </c>
      <c r="P109" s="50">
        <f t="shared" si="30"/>
        <v>993.06</v>
      </c>
    </row>
    <row r="110" spans="1:16" s="25" customFormat="1" ht="13.5" customHeight="1" x14ac:dyDescent="0.2">
      <c r="A110" s="47"/>
      <c r="B110" s="47"/>
      <c r="C110" s="47"/>
      <c r="D110" s="47"/>
      <c r="E110" s="47"/>
      <c r="F110" s="26"/>
      <c r="G110" s="27"/>
      <c r="H110" s="24" t="s">
        <v>43</v>
      </c>
      <c r="I110" s="46"/>
      <c r="J110" s="21" t="str">
        <f t="shared" si="31"/>
        <v/>
      </c>
      <c r="K110" s="22" t="str">
        <f t="shared" si="31"/>
        <v/>
      </c>
      <c r="L110" s="37" t="str">
        <f t="shared" si="31"/>
        <v/>
      </c>
      <c r="M110" s="28"/>
      <c r="N110" s="52">
        <v>142.12</v>
      </c>
      <c r="O110" s="22">
        <f t="shared" si="32"/>
        <v>28.424000000000003</v>
      </c>
      <c r="P110" s="50">
        <f t="shared" si="30"/>
        <v>170.54400000000001</v>
      </c>
    </row>
    <row r="111" spans="1:16" s="25" customFormat="1" ht="13.5" customHeight="1" x14ac:dyDescent="0.2">
      <c r="A111" s="47"/>
      <c r="B111" s="47"/>
      <c r="C111" s="47"/>
      <c r="D111" s="47"/>
      <c r="E111" s="47"/>
      <c r="F111" s="26"/>
      <c r="G111" s="27"/>
      <c r="H111" s="24" t="s">
        <v>44</v>
      </c>
      <c r="I111" s="46"/>
      <c r="J111" s="21" t="str">
        <f t="shared" si="31"/>
        <v/>
      </c>
      <c r="K111" s="22" t="str">
        <f t="shared" si="31"/>
        <v/>
      </c>
      <c r="L111" s="37" t="str">
        <f t="shared" si="31"/>
        <v/>
      </c>
      <c r="M111" s="28"/>
      <c r="N111" s="52">
        <v>174.98</v>
      </c>
      <c r="O111" s="22">
        <f t="shared" si="32"/>
        <v>34.996000000000002</v>
      </c>
      <c r="P111" s="50">
        <f t="shared" si="30"/>
        <v>209.976</v>
      </c>
    </row>
    <row r="112" spans="1:16" s="25" customFormat="1" ht="13.5" customHeight="1" x14ac:dyDescent="0.2">
      <c r="A112" s="47"/>
      <c r="B112" s="47"/>
      <c r="C112" s="47"/>
      <c r="D112" s="47"/>
      <c r="E112" s="47"/>
      <c r="F112" s="26"/>
      <c r="G112" s="27"/>
      <c r="H112" s="24" t="s">
        <v>107</v>
      </c>
      <c r="I112" s="46"/>
      <c r="J112" s="21" t="str">
        <f t="shared" si="31"/>
        <v/>
      </c>
      <c r="K112" s="22" t="str">
        <f t="shared" si="31"/>
        <v/>
      </c>
      <c r="L112" s="37" t="str">
        <f t="shared" si="31"/>
        <v/>
      </c>
      <c r="M112" s="28"/>
      <c r="N112" s="52">
        <v>735.5</v>
      </c>
      <c r="O112" s="22">
        <f t="shared" si="32"/>
        <v>147.1</v>
      </c>
      <c r="P112" s="50">
        <f t="shared" si="30"/>
        <v>882.6</v>
      </c>
    </row>
    <row r="113" spans="1:16" s="25" customFormat="1" ht="13.5" customHeight="1" x14ac:dyDescent="0.2">
      <c r="A113" s="47"/>
      <c r="B113" s="47"/>
      <c r="C113" s="47"/>
      <c r="D113" s="47"/>
      <c r="E113" s="47"/>
      <c r="F113" s="26"/>
      <c r="G113" s="27"/>
      <c r="H113" s="24" t="s">
        <v>100</v>
      </c>
      <c r="I113" s="46"/>
      <c r="J113" s="21" t="str">
        <f t="shared" si="31"/>
        <v/>
      </c>
      <c r="K113" s="22" t="str">
        <f t="shared" si="31"/>
        <v/>
      </c>
      <c r="L113" s="37" t="str">
        <f t="shared" si="31"/>
        <v/>
      </c>
      <c r="M113" s="28"/>
      <c r="N113" s="52">
        <v>998.7</v>
      </c>
      <c r="O113" s="22">
        <f t="shared" si="32"/>
        <v>199.74</v>
      </c>
      <c r="P113" s="50">
        <f t="shared" si="30"/>
        <v>1198.44</v>
      </c>
    </row>
    <row r="114" spans="1:16" s="25" customFormat="1" ht="13.5" customHeight="1" x14ac:dyDescent="0.2">
      <c r="A114" s="47"/>
      <c r="B114" s="47"/>
      <c r="C114" s="47"/>
      <c r="D114" s="47"/>
      <c r="E114" s="47"/>
      <c r="F114" s="26"/>
      <c r="G114" s="27"/>
      <c r="H114" s="24" t="s">
        <v>56</v>
      </c>
      <c r="I114" s="46"/>
      <c r="J114" s="21" t="str">
        <f t="shared" si="31"/>
        <v/>
      </c>
      <c r="K114" s="22" t="str">
        <f t="shared" si="31"/>
        <v/>
      </c>
      <c r="L114" s="37" t="str">
        <f t="shared" si="31"/>
        <v/>
      </c>
      <c r="M114" s="28"/>
      <c r="N114" s="52">
        <v>250</v>
      </c>
      <c r="O114" s="22">
        <f t="shared" si="32"/>
        <v>50</v>
      </c>
      <c r="P114" s="50">
        <f t="shared" si="30"/>
        <v>300</v>
      </c>
    </row>
    <row r="115" spans="1:16" s="25" customFormat="1" ht="13.5" customHeight="1" x14ac:dyDescent="0.2">
      <c r="A115" s="47"/>
      <c r="B115" s="47"/>
      <c r="C115" s="47"/>
      <c r="D115" s="47"/>
      <c r="E115" s="47"/>
      <c r="F115" s="26"/>
      <c r="G115" s="27"/>
      <c r="H115" s="24" t="s">
        <v>95</v>
      </c>
      <c r="I115" s="46"/>
      <c r="J115" s="21" t="str">
        <f t="shared" si="31"/>
        <v/>
      </c>
      <c r="K115" s="22" t="str">
        <f t="shared" si="31"/>
        <v/>
      </c>
      <c r="L115" s="37" t="str">
        <f t="shared" si="31"/>
        <v/>
      </c>
      <c r="M115" s="28"/>
      <c r="N115" s="52">
        <v>297.63</v>
      </c>
      <c r="O115" s="22">
        <f t="shared" si="32"/>
        <v>59.526000000000003</v>
      </c>
      <c r="P115" s="50">
        <f t="shared" si="30"/>
        <v>357.15600000000001</v>
      </c>
    </row>
    <row r="116" spans="1:16" s="25" customFormat="1" x14ac:dyDescent="0.2">
      <c r="A116" s="47"/>
      <c r="B116" s="47"/>
      <c r="C116" s="47"/>
      <c r="D116" s="47"/>
      <c r="E116" s="47"/>
      <c r="F116" s="26"/>
      <c r="G116" s="27"/>
      <c r="H116" s="24" t="s">
        <v>21</v>
      </c>
      <c r="I116" s="46"/>
      <c r="J116" s="21" t="str">
        <f t="shared" si="31"/>
        <v/>
      </c>
      <c r="K116" s="22" t="str">
        <f t="shared" si="31"/>
        <v/>
      </c>
      <c r="L116" s="37" t="str">
        <f t="shared" si="31"/>
        <v/>
      </c>
      <c r="M116" s="28"/>
      <c r="N116" s="52">
        <v>198</v>
      </c>
      <c r="O116" s="22">
        <f t="shared" si="32"/>
        <v>39.6</v>
      </c>
      <c r="P116" s="50">
        <f t="shared" si="30"/>
        <v>237.6</v>
      </c>
    </row>
    <row r="117" spans="1:16" s="25" customFormat="1" x14ac:dyDescent="0.2">
      <c r="A117" s="47"/>
      <c r="B117" s="47"/>
      <c r="C117" s="47"/>
      <c r="D117" s="47"/>
      <c r="E117" s="47"/>
      <c r="F117" s="26"/>
      <c r="G117" s="27"/>
      <c r="H117" s="24" t="s">
        <v>67</v>
      </c>
      <c r="I117" s="46"/>
      <c r="J117" s="21" t="str">
        <f t="shared" si="31"/>
        <v/>
      </c>
      <c r="K117" s="22" t="str">
        <f t="shared" si="31"/>
        <v/>
      </c>
      <c r="L117" s="37" t="str">
        <f t="shared" si="31"/>
        <v/>
      </c>
      <c r="M117" s="28"/>
      <c r="N117" s="52">
        <v>495</v>
      </c>
      <c r="O117" s="22">
        <f t="shared" si="32"/>
        <v>99</v>
      </c>
      <c r="P117" s="50">
        <f t="shared" si="30"/>
        <v>594</v>
      </c>
    </row>
    <row r="118" spans="1:16" s="25" customFormat="1" x14ac:dyDescent="0.2">
      <c r="A118" s="44"/>
      <c r="B118" s="44"/>
      <c r="C118" s="44"/>
      <c r="D118" s="44"/>
      <c r="E118" s="44"/>
      <c r="F118" s="26"/>
      <c r="G118" s="27"/>
      <c r="H118" s="24" t="s">
        <v>108</v>
      </c>
      <c r="I118" s="46"/>
      <c r="J118" s="21" t="str">
        <f t="shared" si="31"/>
        <v/>
      </c>
      <c r="K118" s="22" t="str">
        <f t="shared" si="31"/>
        <v/>
      </c>
      <c r="L118" s="37" t="str">
        <f t="shared" si="31"/>
        <v/>
      </c>
      <c r="M118" s="28"/>
      <c r="N118" s="69">
        <v>300</v>
      </c>
      <c r="O118" s="22">
        <f t="shared" si="32"/>
        <v>60</v>
      </c>
      <c r="P118" s="50">
        <f t="shared" si="30"/>
        <v>360</v>
      </c>
    </row>
    <row r="119" spans="1:16" s="25" customFormat="1" x14ac:dyDescent="0.2">
      <c r="A119" s="44"/>
      <c r="B119" s="44"/>
      <c r="C119" s="44"/>
      <c r="D119" s="44"/>
      <c r="E119" s="44"/>
      <c r="F119" s="26"/>
      <c r="G119" s="27"/>
      <c r="H119" s="24" t="s">
        <v>109</v>
      </c>
      <c r="I119" s="46"/>
      <c r="J119" s="21" t="str">
        <f t="shared" si="31"/>
        <v/>
      </c>
      <c r="K119" s="22" t="str">
        <f t="shared" si="31"/>
        <v/>
      </c>
      <c r="L119" s="37" t="str">
        <f t="shared" si="31"/>
        <v/>
      </c>
      <c r="M119" s="28"/>
      <c r="N119" s="69">
        <v>600</v>
      </c>
      <c r="O119" s="22">
        <f t="shared" si="32"/>
        <v>120</v>
      </c>
      <c r="P119" s="50">
        <f t="shared" si="30"/>
        <v>720</v>
      </c>
    </row>
    <row r="120" spans="1:16" s="25" customFormat="1" x14ac:dyDescent="0.2">
      <c r="A120" s="44"/>
      <c r="B120" s="44"/>
      <c r="C120" s="44"/>
      <c r="D120" s="44"/>
      <c r="E120" s="44"/>
      <c r="F120" s="26"/>
      <c r="G120" s="27"/>
      <c r="H120" s="24" t="s">
        <v>110</v>
      </c>
      <c r="I120" s="46"/>
      <c r="J120" s="21" t="str">
        <f t="shared" si="31"/>
        <v/>
      </c>
      <c r="K120" s="22" t="str">
        <f t="shared" si="31"/>
        <v/>
      </c>
      <c r="L120" s="37" t="str">
        <f t="shared" si="31"/>
        <v/>
      </c>
      <c r="M120" s="28"/>
      <c r="N120" s="69">
        <v>600</v>
      </c>
      <c r="O120" s="22">
        <f t="shared" si="32"/>
        <v>120</v>
      </c>
      <c r="P120" s="50">
        <f t="shared" si="30"/>
        <v>720</v>
      </c>
    </row>
    <row r="121" spans="1:16" s="25" customFormat="1" x14ac:dyDescent="0.2">
      <c r="A121" s="47"/>
      <c r="B121" s="47"/>
      <c r="C121" s="47"/>
      <c r="D121" s="47"/>
      <c r="E121" s="47"/>
      <c r="F121" s="26"/>
      <c r="G121" s="27"/>
      <c r="H121" s="24" t="s">
        <v>50</v>
      </c>
      <c r="I121" s="46"/>
      <c r="J121" s="21"/>
      <c r="K121" s="22"/>
      <c r="L121" s="37"/>
      <c r="M121" s="28"/>
      <c r="N121" s="52" t="s">
        <v>46</v>
      </c>
      <c r="O121" s="22" t="s">
        <v>46</v>
      </c>
      <c r="P121" s="50" t="s">
        <v>46</v>
      </c>
    </row>
    <row r="122" spans="1:16" s="25" customFormat="1" x14ac:dyDescent="0.2">
      <c r="A122" s="44"/>
      <c r="B122" s="44"/>
      <c r="C122" s="44"/>
      <c r="D122" s="44"/>
      <c r="E122" s="44"/>
      <c r="F122" s="26"/>
      <c r="G122" s="27"/>
      <c r="H122" s="24" t="s">
        <v>111</v>
      </c>
      <c r="I122" s="46"/>
      <c r="J122" s="21" t="str">
        <f t="shared" si="31"/>
        <v/>
      </c>
      <c r="K122" s="22" t="str">
        <f t="shared" si="31"/>
        <v/>
      </c>
      <c r="L122" s="37" t="str">
        <f t="shared" si="31"/>
        <v/>
      </c>
      <c r="M122" s="28"/>
      <c r="N122" s="69">
        <v>520</v>
      </c>
      <c r="O122" s="22">
        <f t="shared" ref="O122" si="33">N122*20%</f>
        <v>104</v>
      </c>
      <c r="P122" s="50">
        <f t="shared" ref="P122" si="34">SUM(N122:O122)</f>
        <v>624</v>
      </c>
    </row>
    <row r="123" spans="1:16" s="25" customFormat="1" ht="13.5" thickBot="1" x14ac:dyDescent="0.25">
      <c r="A123" s="47"/>
      <c r="B123" s="47"/>
      <c r="C123" s="47"/>
      <c r="D123" s="47"/>
      <c r="E123" s="47"/>
      <c r="F123" s="26"/>
      <c r="G123" s="27"/>
      <c r="H123" s="24" t="s">
        <v>51</v>
      </c>
      <c r="I123" s="46"/>
      <c r="J123" s="21"/>
      <c r="K123" s="22"/>
      <c r="L123" s="37"/>
      <c r="M123" s="28"/>
      <c r="N123" s="52" t="s">
        <v>46</v>
      </c>
      <c r="O123" s="22" t="s">
        <v>46</v>
      </c>
      <c r="P123" s="50" t="s">
        <v>46</v>
      </c>
    </row>
    <row r="124" spans="1:16" ht="15.75" thickTop="1" thickBot="1" x14ac:dyDescent="0.25">
      <c r="A124" s="43"/>
      <c r="B124" s="43">
        <v>1</v>
      </c>
      <c r="C124" s="43">
        <v>1</v>
      </c>
      <c r="D124" s="43"/>
      <c r="E124" s="43"/>
      <c r="H124" s="30"/>
      <c r="I124" s="31"/>
      <c r="J124" s="32">
        <f>SUM(J8:J123)</f>
        <v>40857.000000000007</v>
      </c>
      <c r="K124" s="33">
        <f>SUM(K8:K123)</f>
        <v>8104.4</v>
      </c>
      <c r="L124" s="34">
        <f>SUM(L8:L123)</f>
        <v>48961.400000000009</v>
      </c>
    </row>
    <row r="125" spans="1:16" s="25" customFormat="1" ht="13.5" thickTop="1" x14ac:dyDescent="0.2">
      <c r="A125" s="44"/>
      <c r="B125" s="44">
        <v>1</v>
      </c>
      <c r="C125" s="44">
        <v>1</v>
      </c>
      <c r="D125" s="44"/>
      <c r="E125" s="44"/>
      <c r="F125" s="26"/>
      <c r="G125" s="27"/>
      <c r="H125" s="8"/>
      <c r="I125" s="4"/>
      <c r="L125" s="27"/>
      <c r="N125" s="6"/>
      <c r="O125" s="6"/>
      <c r="P125" s="6"/>
    </row>
    <row r="126" spans="1:16" s="25" customFormat="1" x14ac:dyDescent="0.2">
      <c r="A126" s="29"/>
      <c r="B126" s="29"/>
      <c r="C126" s="29"/>
      <c r="D126" s="29"/>
      <c r="E126" s="29"/>
      <c r="F126" s="26"/>
      <c r="G126" s="27"/>
      <c r="H126" s="30"/>
      <c r="I126" s="4"/>
      <c r="J126" s="5"/>
      <c r="K126" s="5"/>
      <c r="L126" s="2"/>
      <c r="M126" s="5"/>
      <c r="N126" s="6"/>
      <c r="O126" s="6"/>
      <c r="P126" s="6"/>
    </row>
    <row r="127" spans="1:16" x14ac:dyDescent="0.2">
      <c r="A127" s="12"/>
      <c r="B127" s="12"/>
      <c r="C127" s="12"/>
      <c r="D127" s="12"/>
      <c r="E127" s="12"/>
      <c r="J127" s="25"/>
      <c r="K127" s="25"/>
      <c r="L127" s="27"/>
      <c r="M127" s="25"/>
    </row>
    <row r="128" spans="1:16" s="25" customFormat="1" x14ac:dyDescent="0.2">
      <c r="A128" s="29"/>
      <c r="B128" s="29"/>
      <c r="C128" s="29"/>
      <c r="D128" s="29"/>
      <c r="E128" s="29"/>
      <c r="F128" s="26"/>
      <c r="G128" s="27"/>
      <c r="H128" s="30"/>
      <c r="I128" s="4"/>
      <c r="J128" s="5"/>
      <c r="K128" s="5"/>
      <c r="L128" s="2"/>
      <c r="M128" s="5"/>
      <c r="N128" s="6"/>
      <c r="O128" s="6"/>
      <c r="P128" s="6"/>
    </row>
    <row r="129" spans="1:16" x14ac:dyDescent="0.2">
      <c r="A129" s="12"/>
      <c r="B129" s="12"/>
      <c r="C129" s="12"/>
      <c r="D129" s="12"/>
      <c r="E129" s="12"/>
      <c r="J129" s="25"/>
      <c r="K129" s="25"/>
      <c r="L129" s="27"/>
      <c r="M129" s="25"/>
    </row>
    <row r="130" spans="1:16" s="25" customFormat="1" x14ac:dyDescent="0.2">
      <c r="A130" s="29"/>
      <c r="B130" s="29"/>
      <c r="C130" s="29"/>
      <c r="D130" s="29"/>
      <c r="E130" s="29"/>
      <c r="F130" s="26"/>
      <c r="G130" s="27"/>
      <c r="H130" s="30"/>
      <c r="I130" s="4"/>
      <c r="J130" s="5"/>
      <c r="K130" s="5"/>
      <c r="L130" s="2"/>
      <c r="M130" s="5"/>
      <c r="N130" s="6"/>
      <c r="O130" s="6"/>
      <c r="P130" s="6"/>
    </row>
    <row r="131" spans="1:16" x14ac:dyDescent="0.2">
      <c r="A131" s="12"/>
      <c r="B131" s="12"/>
      <c r="C131" s="12"/>
      <c r="D131" s="12"/>
      <c r="E131" s="12"/>
    </row>
    <row r="132" spans="1:16" s="25" customFormat="1" x14ac:dyDescent="0.2">
      <c r="A132" s="29"/>
      <c r="B132" s="29"/>
      <c r="C132" s="29"/>
      <c r="D132" s="29"/>
      <c r="E132" s="29"/>
      <c r="F132" s="26"/>
      <c r="G132" s="27"/>
      <c r="H132" s="8"/>
      <c r="I132" s="4"/>
      <c r="J132" s="5"/>
      <c r="K132" s="5"/>
      <c r="L132" s="2"/>
      <c r="M132" s="5"/>
      <c r="N132" s="6"/>
      <c r="O132" s="6"/>
      <c r="P132" s="6"/>
    </row>
    <row r="133" spans="1:16" x14ac:dyDescent="0.2">
      <c r="A133" s="12"/>
      <c r="B133" s="12"/>
      <c r="C133" s="12"/>
      <c r="D133" s="12"/>
      <c r="E133" s="12"/>
      <c r="J133" s="25"/>
      <c r="K133" s="25"/>
      <c r="L133" s="27"/>
      <c r="M133" s="25"/>
    </row>
    <row r="134" spans="1:16" x14ac:dyDescent="0.2">
      <c r="A134" s="12"/>
      <c r="B134" s="12"/>
      <c r="C134" s="12"/>
      <c r="D134" s="12"/>
      <c r="E134" s="12"/>
      <c r="H134" s="30"/>
    </row>
    <row r="135" spans="1:16" x14ac:dyDescent="0.2">
      <c r="A135" s="12"/>
      <c r="B135" s="12"/>
      <c r="C135" s="12"/>
      <c r="D135" s="12"/>
      <c r="E135" s="12"/>
      <c r="J135" s="25"/>
      <c r="K135" s="25"/>
      <c r="L135" s="27"/>
      <c r="M135" s="25"/>
    </row>
    <row r="136" spans="1:16" s="25" customFormat="1" x14ac:dyDescent="0.2">
      <c r="A136" s="29"/>
      <c r="B136" s="29"/>
      <c r="C136" s="29"/>
      <c r="D136" s="29"/>
      <c r="E136" s="29"/>
      <c r="F136" s="26"/>
      <c r="G136" s="27"/>
      <c r="H136" s="30"/>
      <c r="I136" s="4"/>
      <c r="J136" s="5"/>
      <c r="K136" s="5"/>
      <c r="L136" s="2"/>
      <c r="M136" s="5"/>
      <c r="N136" s="6"/>
      <c r="O136" s="6"/>
      <c r="P136" s="6"/>
    </row>
    <row r="137" spans="1:16" x14ac:dyDescent="0.2">
      <c r="A137" s="12"/>
      <c r="B137" s="12"/>
      <c r="C137" s="12"/>
      <c r="D137" s="12"/>
      <c r="E137" s="12"/>
      <c r="J137" s="25"/>
      <c r="K137" s="25"/>
      <c r="L137" s="27"/>
      <c r="M137" s="25"/>
    </row>
    <row r="138" spans="1:16" s="25" customFormat="1" x14ac:dyDescent="0.2">
      <c r="A138" s="29"/>
      <c r="B138" s="29"/>
      <c r="C138" s="29"/>
      <c r="D138" s="29"/>
      <c r="E138" s="29"/>
      <c r="F138" s="26"/>
      <c r="G138" s="27"/>
      <c r="H138" s="30"/>
      <c r="I138" s="4"/>
      <c r="L138" s="27"/>
      <c r="N138" s="6"/>
      <c r="O138" s="6"/>
      <c r="P138" s="6"/>
    </row>
    <row r="139" spans="1:16" x14ac:dyDescent="0.2">
      <c r="H139" s="30"/>
      <c r="J139" s="25"/>
      <c r="K139" s="25"/>
      <c r="L139" s="27"/>
      <c r="M139" s="25"/>
    </row>
    <row r="140" spans="1:16" s="25" customFormat="1" x14ac:dyDescent="0.2">
      <c r="A140" s="35"/>
      <c r="B140" s="35"/>
      <c r="C140" s="35"/>
      <c r="D140" s="35"/>
      <c r="E140" s="35"/>
      <c r="F140" s="26"/>
      <c r="G140" s="27"/>
      <c r="H140" s="30"/>
      <c r="I140" s="4"/>
      <c r="J140" s="5"/>
      <c r="K140" s="5"/>
      <c r="L140" s="2"/>
      <c r="M140" s="5"/>
      <c r="N140" s="6"/>
      <c r="O140" s="6"/>
      <c r="P140" s="6"/>
    </row>
    <row r="141" spans="1:16" s="25" customFormat="1" x14ac:dyDescent="0.2">
      <c r="A141" s="35"/>
      <c r="B141" s="35"/>
      <c r="C141" s="35"/>
      <c r="D141" s="35"/>
      <c r="E141" s="35"/>
      <c r="F141" s="26"/>
      <c r="G141" s="27"/>
      <c r="H141" s="8"/>
      <c r="I141" s="4"/>
      <c r="J141" s="5"/>
      <c r="K141" s="5"/>
      <c r="L141" s="2"/>
      <c r="M141" s="5"/>
      <c r="N141" s="6"/>
      <c r="O141" s="6"/>
      <c r="P141" s="6"/>
    </row>
    <row r="142" spans="1:16" s="25" customFormat="1" x14ac:dyDescent="0.2">
      <c r="A142" s="35"/>
      <c r="B142" s="35"/>
      <c r="C142" s="35"/>
      <c r="D142" s="35"/>
      <c r="E142" s="35"/>
      <c r="F142" s="26"/>
      <c r="G142" s="27"/>
      <c r="H142" s="8"/>
      <c r="I142" s="4"/>
      <c r="J142" s="5"/>
      <c r="K142" s="5"/>
      <c r="L142" s="2"/>
      <c r="M142" s="5"/>
      <c r="N142" s="6"/>
      <c r="O142" s="6"/>
      <c r="P142" s="6"/>
    </row>
  </sheetData>
  <protectedRanges>
    <protectedRange sqref="I16:I26 I28:I33 I35:I39 I41 I43:I53 I63:I69 I55:I61 I85:I102 I104:I123 I72:I83 I9:I14" name="Options Column"/>
  </protectedRanges>
  <mergeCells count="3">
    <mergeCell ref="A4:E5"/>
    <mergeCell ref="N5:P5"/>
    <mergeCell ref="J5:L5"/>
  </mergeCells>
  <phoneticPr fontId="0" type="noConversion"/>
  <dataValidations count="3">
    <dataValidation type="list" allowBlank="1" showInputMessage="1" showErrorMessage="1" sqref="I116:I123 I16:I26 I28:I33 I35:I39 I41 I43:I53 I92:I102 I63:I69 I75 I85:I89 I104:I113 I11:I14">
      <formula1>$R$9:$R$10</formula1>
    </dataValidation>
    <dataValidation type="list" allowBlank="1" showInputMessage="1" showErrorMessage="1" sqref="I55:I61 I90:I91 I114:I115">
      <formula1>$T$9:$T$11</formula1>
    </dataValidation>
    <dataValidation type="list" allowBlank="1" showInputMessage="1" showErrorMessage="1" sqref="I72:I74 I76:I83">
      <formula1>$U$9:$U$15</formula1>
    </dataValidation>
  </dataValidations>
  <pageMargins left="0.16" right="0.14000000000000001" top="0.14000000000000001" bottom="0.21" header="0.13" footer="0.19"/>
  <pageSetup paperSize="9" scale="5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Button 29">
              <controlPr defaultSize="0" print="0" autoFill="0" autoPict="0" macro="[0]!Hide">
                <anchor moveWithCells="1" sizeWithCells="1">
                  <from>
                    <xdr:col>0</xdr:col>
                    <xdr:colOff>19050</xdr:colOff>
                    <xdr:row>2</xdr:row>
                    <xdr:rowOff>9525</xdr:rowOff>
                  </from>
                  <to>
                    <xdr:col>0</xdr:col>
                    <xdr:colOff>600075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Button 30">
              <controlPr defaultSize="0" print="0" autoFill="0" autoPict="0" macro="[0]!newrow">
                <anchor moveWithCells="1" sizeWithCells="1">
                  <from>
                    <xdr:col>0</xdr:col>
                    <xdr:colOff>38100</xdr:colOff>
                    <xdr:row>0</xdr:row>
                    <xdr:rowOff>19050</xdr:rowOff>
                  </from>
                  <to>
                    <xdr:col>0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Button 32">
              <controlPr defaultSize="0" print="0" autoFill="0" autoPict="0" macro="[0]!delrow">
                <anchor moveWithCells="1" sizeWithCells="1">
                  <from>
                    <xdr:col>0</xdr:col>
                    <xdr:colOff>581025</xdr:colOff>
                    <xdr:row>0</xdr:row>
                    <xdr:rowOff>19050</xdr:rowOff>
                  </from>
                  <to>
                    <xdr:col>1</xdr:col>
                    <xdr:colOff>504825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Prices</vt:lpstr>
      <vt:lpstr>Prices!Utskriftsområde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User</cp:lastModifiedBy>
  <cp:lastPrinted>2021-11-08T10:00:32Z</cp:lastPrinted>
  <dcterms:created xsi:type="dcterms:W3CDTF">2000-11-27T14:50:11Z</dcterms:created>
  <dcterms:modified xsi:type="dcterms:W3CDTF">2021-11-08T10:37:02Z</dcterms:modified>
</cp:coreProperties>
</file>